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УО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<sst xmlns="http://schemas.openxmlformats.org/spreadsheetml/2006/main" count="391" uniqueCount="187">
  <si>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</si>
  <si>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</si>
  <si>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</si>
  <si>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</si>
  <si>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</si>
  <si>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</si>
  <si>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</si>
  <si>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</si>
  <si>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</si>
  <si>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</si>
  <si>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</si>
  <si>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</si>
  <si>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</si>
  <si>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</si>
  <si>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</si>
  <si>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</si>
  <si>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</si>
  <si>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</si>
  <si>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</si>
  <si>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</si>
  <si>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</si>
  <si>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</si>
  <si>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</si>
  <si>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</si>
  <si>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</si>
  <si>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</si>
  <si>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</si>
  <si>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</si>
  <si>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</si>
  <si>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</si>
  <si>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</si>
  <si>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</si>
  <si>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</si>
  <si>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</si>
  <si>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</si>
  <si>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</si>
  <si>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</si>
  <si>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</si>
  <si>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</si>
  <si>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</si>
  <si>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</si>
  <si>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</si>
  <si>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</si>
  <si>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</si>
  <si>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</si>
  <si>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</si>
  <si>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</si>
  <si>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</si>
  <si>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</si>
  <si>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</si>
  <si>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</si>
  <si>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</si>
  <si>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</si>
  <si>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</si>
  <si>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</si>
  <si>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</si>
  <si>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</si>
  <si>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</si>
  <si>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0,00 руб/кв.м/мес</t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</si>
  <si>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</si>
  <si>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</si>
  <si>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Структура плановых затрат</t>
  </si>
  <si>
    <t>Директор ООО "УК "Ленинский массив"______________________________В.П.Карелин</t>
  </si>
  <si>
    <t>5,69 руб/кв.м/мес</t>
  </si>
  <si>
    <t>пер.Днепровский,23</t>
  </si>
  <si>
    <t>501,3</t>
  </si>
  <si>
    <t>33 чел.</t>
  </si>
  <si>
    <t>16 шт.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</si>
  <si>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           </t>
    </r>
    <r>
      <rPr>
        <b/>
        <sz val="8"/>
        <rFont val="Arial Cyr"/>
        <family val="0"/>
      </rPr>
      <t xml:space="preserve">Гидравлические испытания системы отопления  -август  </t>
    </r>
    <r>
      <rPr>
        <sz val="8"/>
        <rFont val="Arial Cyr"/>
        <family val="2"/>
      </rPr>
      <t xml:space="preserve">         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</si>
  <si>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12"/>
        <rFont val="Arial Cyr"/>
        <family val="2"/>
      </rPr>
      <t xml:space="preserve">                                </t>
    </r>
  </si>
  <si>
    <t>6,76 руб/кв.м/мес</t>
  </si>
  <si>
    <t>Отчет ООО "УК "Ленинский массив"</t>
  </si>
  <si>
    <t>по содержанию и ремонту общего имущества в многоквартирном доме за период:  2013г.</t>
  </si>
  <si>
    <t>Начислено за 2013г.</t>
  </si>
  <si>
    <t>Оплачено  за 2013г.</t>
  </si>
  <si>
    <t>Затраты за 2013г.</t>
  </si>
  <si>
    <t>Итог на 31.12.2013г.</t>
  </si>
  <si>
    <t>Сумма за 2013г.</t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</si>
  <si>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 xml:space="preserve">вывоз мусорных накоплений, листвы, веток и несанкционированного строительного мусора – </t>
    </r>
    <r>
      <rPr>
        <sz val="8"/>
        <color indexed="40"/>
        <rFont val="Arial Cyr"/>
        <family val="0"/>
      </rPr>
      <t xml:space="preserve">  </t>
    </r>
    <r>
      <rPr>
        <sz val="8"/>
        <color indexed="12"/>
        <rFont val="Arial Cyr"/>
        <family val="0"/>
      </rPr>
      <t xml:space="preserve">выполняется собственниками самостоятельно                                                                                        </t>
    </r>
    <r>
      <rPr>
        <b/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</si>
  <si>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 </t>
    </r>
    <r>
      <rPr>
        <b/>
        <sz val="8"/>
        <rFont val="Arial Cyr"/>
        <family val="0"/>
      </rPr>
      <t>сброс снега с кровли март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</si>
  <si>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 </t>
    </r>
    <r>
      <rPr>
        <b/>
        <sz val="8"/>
        <rFont val="Arial Cyr"/>
        <family val="0"/>
      </rPr>
      <t xml:space="preserve">  Отбивка мусорных контейнеров ото льда</t>
    </r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</si>
  <si>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 xml:space="preserve">вывоз мусорных накоплений, листвы, веток и несанкционированного строительного мусора – </t>
    </r>
    <r>
      <rPr>
        <sz val="8"/>
        <color indexed="40"/>
        <rFont val="Arial Cyr"/>
        <family val="0"/>
      </rPr>
      <t xml:space="preserve">  </t>
    </r>
    <r>
      <rPr>
        <sz val="8"/>
        <color indexed="12"/>
        <rFont val="Arial Cyr"/>
        <family val="0"/>
      </rPr>
      <t xml:space="preserve">выполняется собственниками самостоятельно                                                                    </t>
    </r>
  </si>
  <si>
    <t>по содержанию и ремонту общего имущества в многоквартирном доме за период:  2014г.</t>
  </si>
  <si>
    <t>Начислено за 2014г.</t>
  </si>
  <si>
    <t>Оплачено  за 2014г.</t>
  </si>
  <si>
    <t>Затраты за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</si>
  <si>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</si>
  <si>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</si>
  <si>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</si>
  <si>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</si>
  <si>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</si>
  <si>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</si>
  <si>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</si>
  <si>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</si>
  <si>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</si>
  <si>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</si>
  <si>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</si>
  <si>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</si>
  <si>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</si>
  <si>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</si>
  <si>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</si>
  <si>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</si>
  <si>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</si>
  <si>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</si>
  <si>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</si>
  <si>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</si>
  <si>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</si>
  <si>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</si>
  <si>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</si>
  <si>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</si>
  <si>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</si>
  <si>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</si>
  <si>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</si>
  <si>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</si>
  <si>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</si>
  <si>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</si>
  <si>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11.02.14</t>
  </si>
  <si>
    <t>09:00</t>
  </si>
  <si>
    <t>10:00</t>
  </si>
  <si>
    <t>Осмотр СО в квартире, течь не обнаружена.</t>
  </si>
  <si>
    <t/>
  </si>
  <si>
    <t>квартира</t>
  </si>
  <si>
    <t>Содержание общего имущества</t>
  </si>
  <si>
    <t>СОИ (системы)</t>
  </si>
  <si>
    <t>Центральное отопление</t>
  </si>
  <si>
    <t>04.06.14</t>
  </si>
  <si>
    <t>12:00</t>
  </si>
  <si>
    <t>Земляные работы ( прокопка траншеи)  объём - 1 куб.м.</t>
  </si>
  <si>
    <t>мн.дом</t>
  </si>
  <si>
    <t>СОИ (работы)</t>
  </si>
  <si>
    <t>Заявки от населения</t>
  </si>
  <si>
    <t>13.02.14</t>
  </si>
  <si>
    <t>13:00</t>
  </si>
  <si>
    <t>17:00</t>
  </si>
  <si>
    <t>Откачка воды из подполья ж/д.</t>
  </si>
  <si>
    <t>Помпа - 10л.</t>
  </si>
  <si>
    <t>Водопровод и канализация, горячее водоснабжение</t>
  </si>
  <si>
    <t>26.03.14</t>
  </si>
  <si>
    <t>16:00</t>
  </si>
  <si>
    <t>Откачка воды из подъезда насосом.</t>
  </si>
  <si>
    <t>23.01.14</t>
  </si>
  <si>
    <t>11:00</t>
  </si>
  <si>
    <t>Обследование системы ХВС, течь не обнаружена.</t>
  </si>
  <si>
    <t>27.01.14</t>
  </si>
  <si>
    <t>Осмотр частично,нет доступа в кв-ру 12.</t>
  </si>
  <si>
    <t>07.03.14</t>
  </si>
  <si>
    <t>Откачка воды насосом.</t>
  </si>
  <si>
    <t>03.02.14</t>
  </si>
  <si>
    <t>10:40</t>
  </si>
  <si>
    <t>11:40</t>
  </si>
  <si>
    <t>Сварочные работы на расширительном бочке и перезапуск 1 стояка на СО.</t>
  </si>
  <si>
    <t>Электроды - 0,02кг.</t>
  </si>
  <si>
    <t>20.11.14</t>
  </si>
  <si>
    <t>Перезапуск СО - 2 стояка.</t>
  </si>
  <si>
    <t>23.06.14</t>
  </si>
  <si>
    <t>Окос травы - 60 кв.м.</t>
  </si>
  <si>
    <t>бензин - 0,6л/час.</t>
  </si>
  <si>
    <t>Сезонные работы</t>
  </si>
  <si>
    <t>02.07.14</t>
  </si>
  <si>
    <t>Опрессовка СО: врезка затворов Д 50мм - 2 шт.,врезка вентилей Д 15мм - 2 шт., замена стояка СО Д 20мм.</t>
  </si>
  <si>
    <t>Труба стальн. Д 20мм - 5м/п, лён - 0,01кг, электроды - 0,2кг, круг отрезной - 1 шт., труба стальн.Д 50мм - 1 м/п, затворы Д 50мм - 2 шт.,врезка вент. Д 15мм - 2 шт., болты Д 16мм дл. 40мм - 8 шт.</t>
  </si>
  <si>
    <t>11.08.14</t>
  </si>
  <si>
    <t>Протяжка контактов.</t>
  </si>
  <si>
    <t>Электроснабжение</t>
  </si>
  <si>
    <t>14.08.14</t>
  </si>
  <si>
    <t>15:00</t>
  </si>
  <si>
    <t>Искрящих проводов не обнаружил.Необходима ревизия с отключением.</t>
  </si>
  <si>
    <t>22.09.14</t>
  </si>
  <si>
    <t>14:00</t>
  </si>
  <si>
    <t>Ремонт эл.щитка.</t>
  </si>
  <si>
    <t>Сжим - 1 шт.</t>
  </si>
  <si>
    <t>10.11.14</t>
  </si>
  <si>
    <t>10:30</t>
  </si>
  <si>
    <t>Перезапуск СО - 4 стояка.</t>
  </si>
  <si>
    <t>30.01.14</t>
  </si>
  <si>
    <t>13:30</t>
  </si>
  <si>
    <t>Устранение течи на СО- установлен хомут Д-25мм.</t>
  </si>
  <si>
    <t>Хомут Д-25мм - 1 шт.</t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</si>
  <si>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травы-</t>
    </r>
    <r>
      <rPr>
        <b/>
        <sz val="8"/>
        <rFont val="Arial Cyr"/>
        <family val="0"/>
      </rPr>
      <t>Скос травы (июнь)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</si>
  <si>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           </t>
    </r>
    <r>
      <rPr>
        <b/>
        <sz val="8"/>
        <rFont val="Arial Cyr"/>
        <family val="0"/>
      </rPr>
      <t xml:space="preserve">Гидравлические испытания системы отопления  (июль). 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</si>
  <si>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снега.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</si>
  <si>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</t>
    </r>
    <r>
      <rPr>
        <b/>
        <sz val="8"/>
        <rFont val="Arial Cyr"/>
        <family val="0"/>
      </rPr>
      <t>Ремонт системы отопления  (февраль, декабрь)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</si>
  <si>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- </t>
    </r>
    <r>
      <rPr>
        <b/>
        <sz val="8"/>
        <rFont val="Arial Cyr"/>
        <family val="0"/>
      </rPr>
      <t xml:space="preserve">Откачка воды из подъезда насосом  (февраль, март)                                                                                                                                         </t>
    </r>
    <r>
      <rPr>
        <sz val="8"/>
        <color indexed="12"/>
        <rFont val="Arial Cyr"/>
        <family val="2"/>
      </rPr>
      <t xml:space="preserve">                                                                                                        </t>
    </r>
  </si>
  <si>
    <t>03.12.14.</t>
  </si>
  <si>
    <t xml:space="preserve">ремонт СО </t>
  </si>
  <si>
    <t>12,45 руб/кв.м/мес</t>
  </si>
  <si>
    <t>0 руб/кв.м/мес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</si>
</sst>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3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40"/>
      <name val="Arial Cyr"/>
      <family val="0"/>
    </font>
    <font>
      <sz val="10"/>
      <color indexed="8"/>
      <name val="Arial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2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9" fillId="24" borderId="1" xfId="0" applyNumberFormat="1" applyFont="1" applyFill="1" applyBorder="1" applyAlignment="1">
      <alignment horizontal="center"/>
    </xf>
    <xf numFmtId="0" fontId="2" fillId="25" borderId="10" xfId="53" applyFont="1" applyFill="1" applyBorder="1" applyAlignment="1">
      <alignment horizontal="center"/>
      <protection/>
    </xf>
    <xf numFmtId="2" fontId="2" fillId="0" borderId="8" xfId="53" applyNumberFormat="1" applyFont="1" applyFill="1" applyBorder="1" applyAlignment="1">
      <alignment horizontal="right"/>
      <protection/>
    </xf>
    <xf numFmtId="2" fontId="2" fillId="26" borderId="8" xfId="53" applyNumberFormat="1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42" fillId="22" borderId="0" xfId="53" applyFill="1" applyAlignment="1">
      <alignment/>
      <protection/>
    </xf>
    <xf numFmtId="0" fontId="0" fillId="22" borderId="0" xfId="0" applyFill="1" applyAlignment="1">
      <alignment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0" fontId="42" fillId="3" borderId="0" xfId="53" applyFill="1" applyAlignment="1">
      <alignment/>
      <protection/>
    </xf>
    <xf numFmtId="0" fontId="0" fillId="3" borderId="0" xfId="0" applyFill="1" applyAlignment="1">
      <alignment/>
    </xf>
    <xf numFmtId="0" fontId="2" fillId="28" borderId="8" xfId="53" applyFont="1" applyFill="1" applyBorder="1" applyAlignment="1">
      <alignment horizontal="right"/>
      <protection/>
    </xf>
    <xf numFmtId="0" fontId="2" fillId="28" borderId="8" xfId="53" applyFont="1" applyFill="1" applyBorder="1" applyAlignment="1">
      <alignment/>
      <protection/>
    </xf>
    <xf numFmtId="2" fontId="2" fillId="28" borderId="8" xfId="53" applyNumberFormat="1" applyFont="1" applyFill="1" applyBorder="1" applyAlignment="1">
      <alignment horizontal="right"/>
      <protection/>
    </xf>
    <xf numFmtId="0" fontId="42" fillId="5" borderId="0" xfId="53" applyFill="1" applyAlignment="1">
      <alignment/>
      <protection/>
    </xf>
    <xf numFmtId="0" fontId="0" fillId="5" borderId="0" xfId="0" applyFill="1" applyAlignment="1">
      <alignment/>
    </xf>
    <xf numFmtId="0" fontId="2" fillId="29" borderId="8" xfId="53" applyFont="1" applyFill="1" applyBorder="1" applyAlignment="1">
      <alignment horizontal="right"/>
      <protection/>
    </xf>
    <xf numFmtId="0" fontId="2" fillId="29" borderId="8" xfId="53" applyFont="1" applyFill="1" applyBorder="1" applyAlignment="1">
      <alignment/>
      <protection/>
    </xf>
    <xf numFmtId="2" fontId="2" fillId="29" borderId="8" xfId="53" applyNumberFormat="1" applyFont="1" applyFill="1" applyBorder="1" applyAlignment="1">
      <alignment horizontal="right"/>
      <protection/>
    </xf>
    <xf numFmtId="0" fontId="42" fillId="10" borderId="0" xfId="53" applyFill="1" applyAlignment="1">
      <alignment/>
      <protection/>
    </xf>
    <xf numFmtId="0" fontId="0" fillId="10" borderId="0" xfId="0" applyFill="1" applyAlignment="1">
      <alignment/>
    </xf>
    <xf numFmtId="0" fontId="2" fillId="30" borderId="0" xfId="53" applyFont="1" applyFill="1" applyBorder="1" applyAlignment="1">
      <alignment horizontal="right"/>
      <protection/>
    </xf>
    <xf numFmtId="0" fontId="0" fillId="24" borderId="0" xfId="0" applyFill="1" applyAlignment="1">
      <alignment/>
    </xf>
    <xf numFmtId="0" fontId="2" fillId="30" borderId="0" xfId="53" applyFont="1" applyFill="1" applyBorder="1" applyAlignment="1">
      <alignment/>
      <protection/>
    </xf>
    <xf numFmtId="2" fontId="0" fillId="24" borderId="0" xfId="0" applyNumberFormat="1" applyFill="1" applyAlignment="1">
      <alignment/>
    </xf>
    <xf numFmtId="2" fontId="2" fillId="30" borderId="0" xfId="53" applyNumberFormat="1" applyFont="1" applyFill="1" applyBorder="1" applyAlignment="1">
      <alignment horizontal="right"/>
      <protection/>
    </xf>
    <xf numFmtId="0" fontId="1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6" fillId="2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10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10" fillId="0" borderId="11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0" fontId="10" fillId="0" borderId="11" xfId="0" applyNumberFormat="1" applyFont="1" applyBorder="1" applyAlignment="1">
      <alignment horizontal="left" vertical="top" wrapText="1"/>
    </xf>
    <xf numFmtId="0" fontId="10" fillId="0" borderId="12" xfId="0" applyNumberFormat="1" applyFont="1" applyBorder="1" applyAlignment="1">
      <alignment horizontal="left" vertical="top" wrapText="1"/>
    </xf>
    <xf numFmtId="0" fontId="10" fillId="0" borderId="13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/>
    </xf>
    <xf numFmtId="0" fontId="15" fillId="31" borderId="11" xfId="0" applyFont="1" applyFill="1" applyBorder="1" applyAlignment="1">
      <alignment horizontal="center"/>
    </xf>
    <xf numFmtId="0" fontId="16" fillId="31" borderId="12" xfId="0" applyFont="1" applyFill="1" applyBorder="1" applyAlignment="1">
      <alignment horizontal="center"/>
    </xf>
    <xf numFmtId="0" fontId="16" fillId="31" borderId="13" xfId="0" applyFont="1" applyFill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 У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113"/>
  <sheetViews>
    <sheetView tabSelected="1" workbookViewId="0" topLeftCell="A75">
      <selection activeCell="E4" sqref="E4:H7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1.25" style="33" customWidth="1"/>
    <col min="10" max="10" width="9.125" style="0" hidden="1" customWidth="1"/>
  </cols>
  <sheetData>
    <row r="1" spans="1:9" ht="15.75">
      <c r="A1" s="87" t="s">
        <v>71</v>
      </c>
      <c r="B1" s="87"/>
      <c r="C1" s="87"/>
      <c r="D1" s="87"/>
      <c r="E1" s="87"/>
      <c r="F1" s="87"/>
      <c r="G1" s="87"/>
      <c r="H1" s="87"/>
      <c r="I1" s="31"/>
    </row>
    <row r="2" spans="1:9" ht="12.75" customHeight="1">
      <c r="A2" s="88" t="s">
        <v>82</v>
      </c>
      <c r="B2" s="88"/>
      <c r="C2" s="88"/>
      <c r="D2" s="88"/>
      <c r="E2" s="88"/>
      <c r="F2" s="88"/>
      <c r="G2" s="88"/>
      <c r="H2" s="88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64</v>
      </c>
      <c r="C4" s="3"/>
      <c r="D4" s="12"/>
      <c r="E4" s="12" t="s">
        <v>11</v>
      </c>
      <c r="F4" s="13"/>
      <c r="G4" s="14"/>
      <c r="H4" s="30" t="s">
        <v>185</v>
      </c>
      <c r="I4" s="34"/>
    </row>
    <row r="5" spans="1:9" s="15" customFormat="1" ht="11.25">
      <c r="A5" s="12" t="s">
        <v>7</v>
      </c>
      <c r="B5" s="30" t="s">
        <v>65</v>
      </c>
      <c r="C5" s="16"/>
      <c r="D5" s="12"/>
      <c r="E5" s="12" t="s">
        <v>16</v>
      </c>
      <c r="F5" s="13"/>
      <c r="G5" s="14"/>
      <c r="H5" s="30" t="s">
        <v>57</v>
      </c>
      <c r="I5" s="34"/>
    </row>
    <row r="6" spans="1:9" s="15" customFormat="1" ht="11.25">
      <c r="A6" s="12" t="s">
        <v>8</v>
      </c>
      <c r="B6" s="30" t="s">
        <v>66</v>
      </c>
      <c r="C6" s="13"/>
      <c r="D6" s="12"/>
      <c r="E6" s="12" t="s">
        <v>12</v>
      </c>
      <c r="F6" s="13"/>
      <c r="G6" s="14"/>
      <c r="H6" s="30" t="s">
        <v>186</v>
      </c>
      <c r="I6" s="34"/>
    </row>
    <row r="7" spans="1:9" s="15" customFormat="1" ht="11.25">
      <c r="A7" s="12" t="s">
        <v>9</v>
      </c>
      <c r="B7" s="30" t="s">
        <v>67</v>
      </c>
      <c r="C7" s="3"/>
      <c r="D7" s="12"/>
      <c r="E7" s="17" t="s">
        <v>13</v>
      </c>
      <c r="F7" s="3"/>
      <c r="G7" s="3"/>
      <c r="H7" s="30" t="s">
        <v>58</v>
      </c>
      <c r="I7" s="34"/>
    </row>
    <row r="8" spans="1:9" s="15" customFormat="1" ht="12.75">
      <c r="A8" s="12" t="s">
        <v>10</v>
      </c>
      <c r="B8" s="30" t="s">
        <v>56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83</v>
      </c>
      <c r="B15" s="20">
        <f>13173.96+74894.58</f>
        <v>88068.54000000001</v>
      </c>
      <c r="C15" s="20">
        <v>0</v>
      </c>
      <c r="D15" s="20">
        <f>SUM(B15:C15)</f>
        <v>88068.54000000001</v>
      </c>
      <c r="E15" s="1"/>
      <c r="F15" s="1"/>
      <c r="G15" s="1"/>
      <c r="H15" s="1"/>
    </row>
    <row r="16" spans="1:8" ht="12.75">
      <c r="A16" s="5" t="s">
        <v>84</v>
      </c>
      <c r="B16" s="20">
        <f>10609.13+55677.54</f>
        <v>66286.67</v>
      </c>
      <c r="C16" s="20">
        <f>2671.59+618.98</f>
        <v>3290.57</v>
      </c>
      <c r="D16" s="20">
        <f>SUM(B16:C16)</f>
        <v>69577.24</v>
      </c>
      <c r="E16" s="1"/>
      <c r="F16" s="1"/>
      <c r="G16" s="1"/>
      <c r="H16" s="1"/>
    </row>
    <row r="17" spans="1:8" ht="12.75">
      <c r="A17" s="5" t="s">
        <v>85</v>
      </c>
      <c r="B17" s="39">
        <f>H49+H56+H61</f>
        <v>43191.804000000004</v>
      </c>
      <c r="C17" s="39">
        <f>H72+H77+H85</f>
        <v>43715.39000000001</v>
      </c>
      <c r="D17" s="39">
        <f>SUM(B17:C17)</f>
        <v>86907.19400000002</v>
      </c>
      <c r="E17" s="1"/>
      <c r="F17" s="1"/>
      <c r="G17" s="1"/>
      <c r="H17" s="1"/>
    </row>
    <row r="18" spans="1:8" ht="12.75">
      <c r="A18" s="5" t="s">
        <v>86</v>
      </c>
      <c r="B18" s="38">
        <f>B16-B17</f>
        <v>23094.865999999995</v>
      </c>
      <c r="C18" s="38">
        <f>C16-C17</f>
        <v>-40424.82000000001</v>
      </c>
      <c r="D18" s="38">
        <f>SUM(B18:C18)</f>
        <v>-17329.954000000012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87</v>
      </c>
      <c r="D20" s="36">
        <f>D18</f>
        <v>-17329.954000000012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88</v>
      </c>
      <c r="D22" s="36">
        <v>-87868.254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89</v>
      </c>
      <c r="D24" s="36">
        <f>D20+D22</f>
        <v>-105198.20800000001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94" t="s">
        <v>61</v>
      </c>
      <c r="B26" s="95"/>
      <c r="C26" s="95"/>
      <c r="D26" s="95"/>
      <c r="E26" s="95"/>
      <c r="F26" s="95"/>
      <c r="G26" s="95"/>
      <c r="H26" s="25" t="s">
        <v>20</v>
      </c>
    </row>
    <row r="27" spans="1:8" ht="12.75" customHeight="1">
      <c r="A27" s="83" t="s">
        <v>21</v>
      </c>
      <c r="B27" s="83"/>
      <c r="C27" s="83"/>
      <c r="D27" s="83"/>
      <c r="E27" s="83"/>
      <c r="F27" s="83"/>
      <c r="G27" s="83"/>
      <c r="H27" s="26">
        <v>4.99</v>
      </c>
    </row>
    <row r="28" spans="1:8" ht="12.75" customHeight="1">
      <c r="A28" s="83" t="s">
        <v>22</v>
      </c>
      <c r="B28" s="83"/>
      <c r="C28" s="83"/>
      <c r="D28" s="83"/>
      <c r="E28" s="83"/>
      <c r="F28" s="83"/>
      <c r="G28" s="83"/>
      <c r="H28" s="26">
        <v>0.7</v>
      </c>
    </row>
    <row r="29" spans="1:8" ht="12.75" customHeight="1">
      <c r="A29" s="83" t="s">
        <v>17</v>
      </c>
      <c r="B29" s="83"/>
      <c r="C29" s="83"/>
      <c r="D29" s="83"/>
      <c r="E29" s="83"/>
      <c r="F29" s="83"/>
      <c r="G29" s="83"/>
      <c r="H29" s="26">
        <v>2.19</v>
      </c>
    </row>
    <row r="30" spans="1:8" ht="12.75" customHeight="1">
      <c r="A30" s="91" t="s">
        <v>18</v>
      </c>
      <c r="B30" s="92"/>
      <c r="C30" s="92"/>
      <c r="D30" s="92"/>
      <c r="E30" s="92"/>
      <c r="F30" s="92"/>
      <c r="G30" s="93"/>
      <c r="H30" s="27">
        <f>SUM(H27:H29)</f>
        <v>7.880000000000001</v>
      </c>
    </row>
    <row r="31" spans="1:8" ht="12.75" customHeight="1">
      <c r="A31" s="83"/>
      <c r="B31" s="83"/>
      <c r="C31" s="83"/>
      <c r="D31" s="83"/>
      <c r="E31" s="83"/>
      <c r="F31" s="83"/>
      <c r="G31" s="83"/>
      <c r="H31" s="26"/>
    </row>
    <row r="32" spans="1:8" ht="12.75" customHeight="1">
      <c r="A32" s="83" t="s">
        <v>23</v>
      </c>
      <c r="B32" s="83"/>
      <c r="C32" s="83"/>
      <c r="D32" s="83"/>
      <c r="E32" s="83"/>
      <c r="F32" s="83"/>
      <c r="G32" s="83"/>
      <c r="H32" s="26">
        <v>4.54</v>
      </c>
    </row>
    <row r="33" spans="1:8" ht="12.75" customHeight="1">
      <c r="A33" s="83" t="s">
        <v>24</v>
      </c>
      <c r="B33" s="83"/>
      <c r="C33" s="83"/>
      <c r="D33" s="83"/>
      <c r="E33" s="83"/>
      <c r="F33" s="83"/>
      <c r="G33" s="83"/>
      <c r="H33" s="26">
        <v>0</v>
      </c>
    </row>
    <row r="34" spans="1:8" ht="12.75" customHeight="1">
      <c r="A34" s="83" t="s">
        <v>25</v>
      </c>
      <c r="B34" s="83"/>
      <c r="C34" s="83"/>
      <c r="D34" s="83"/>
      <c r="E34" s="83"/>
      <c r="F34" s="83"/>
      <c r="G34" s="83"/>
      <c r="H34" s="26">
        <v>2.22</v>
      </c>
    </row>
    <row r="35" spans="1:8" ht="12.75" customHeight="1">
      <c r="A35" s="91" t="s">
        <v>19</v>
      </c>
      <c r="B35" s="92"/>
      <c r="C35" s="92"/>
      <c r="D35" s="92"/>
      <c r="E35" s="92"/>
      <c r="F35" s="92"/>
      <c r="G35" s="93"/>
      <c r="H35" s="27">
        <f>SUM(H32:H34)</f>
        <v>6.76</v>
      </c>
    </row>
    <row r="36" spans="1:8" ht="12.75" customHeight="1">
      <c r="A36" s="83"/>
      <c r="B36" s="83"/>
      <c r="C36" s="83"/>
      <c r="D36" s="83"/>
      <c r="E36" s="83"/>
      <c r="F36" s="83"/>
      <c r="G36" s="83"/>
      <c r="H36" s="26"/>
    </row>
    <row r="37" spans="1:8" ht="12.75" customHeight="1">
      <c r="A37" s="91" t="s">
        <v>28</v>
      </c>
      <c r="B37" s="92"/>
      <c r="C37" s="92"/>
      <c r="D37" s="92"/>
      <c r="E37" s="92"/>
      <c r="F37" s="92"/>
      <c r="G37" s="93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4" t="s">
        <v>59</v>
      </c>
      <c r="B39" s="85"/>
      <c r="C39" s="85"/>
      <c r="D39" s="85"/>
      <c r="E39" s="85"/>
      <c r="F39" s="85"/>
      <c r="G39" s="85"/>
      <c r="H39" s="86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70" t="s">
        <v>29</v>
      </c>
      <c r="B41" s="71"/>
      <c r="C41" s="71"/>
      <c r="D41" s="72"/>
      <c r="E41" s="72"/>
      <c r="F41" s="72"/>
      <c r="G41" s="73"/>
      <c r="H41" s="4" t="s">
        <v>90</v>
      </c>
    </row>
    <row r="42" spans="1:9" ht="47.25" customHeight="1">
      <c r="A42" s="67" t="s">
        <v>30</v>
      </c>
      <c r="B42" s="68"/>
      <c r="C42" s="68"/>
      <c r="D42" s="68"/>
      <c r="E42" s="68"/>
      <c r="F42" s="68"/>
      <c r="G42" s="69"/>
      <c r="H42" s="28">
        <f>12*B5*I42</f>
        <v>14377.284000000001</v>
      </c>
      <c r="I42" s="35">
        <v>2.39</v>
      </c>
    </row>
    <row r="43" spans="1:9" ht="35.25" customHeight="1">
      <c r="A43" s="74" t="s">
        <v>31</v>
      </c>
      <c r="B43" s="75"/>
      <c r="C43" s="75"/>
      <c r="D43" s="75"/>
      <c r="E43" s="75"/>
      <c r="F43" s="75"/>
      <c r="G43" s="76"/>
      <c r="H43" s="28">
        <f>12*I43*B5</f>
        <v>3789.8280000000004</v>
      </c>
      <c r="I43" s="35">
        <v>0.63</v>
      </c>
    </row>
    <row r="44" spans="1:9" ht="13.5" customHeight="1">
      <c r="A44" s="89" t="s">
        <v>32</v>
      </c>
      <c r="B44" s="90"/>
      <c r="C44" s="90"/>
      <c r="D44" s="90"/>
      <c r="E44" s="90"/>
      <c r="F44" s="90"/>
      <c r="G44" s="90"/>
      <c r="H44" s="28">
        <f>12*B5*I44</f>
        <v>2045.3040000000003</v>
      </c>
      <c r="I44" s="35">
        <v>0.34</v>
      </c>
    </row>
    <row r="45" spans="1:9" ht="24.75" customHeight="1">
      <c r="A45" s="74" t="s">
        <v>33</v>
      </c>
      <c r="B45" s="75"/>
      <c r="C45" s="75"/>
      <c r="D45" s="75"/>
      <c r="E45" s="75"/>
      <c r="F45" s="75"/>
      <c r="G45" s="76"/>
      <c r="H45" s="28">
        <f>12*B5*I45</f>
        <v>2045.3040000000003</v>
      </c>
      <c r="I45" s="35">
        <v>0.34</v>
      </c>
    </row>
    <row r="46" spans="1:9" ht="13.5" customHeight="1">
      <c r="A46" s="89" t="s">
        <v>34</v>
      </c>
      <c r="B46" s="90"/>
      <c r="C46" s="90"/>
      <c r="D46" s="90"/>
      <c r="E46" s="90"/>
      <c r="F46" s="90"/>
      <c r="G46" s="90"/>
      <c r="H46" s="28">
        <f>12*B5*I46</f>
        <v>1082.808</v>
      </c>
      <c r="I46" s="35">
        <v>0.18</v>
      </c>
    </row>
    <row r="47" spans="1:9" ht="47.25" customHeight="1">
      <c r="A47" s="67" t="s">
        <v>36</v>
      </c>
      <c r="B47" s="68"/>
      <c r="C47" s="68"/>
      <c r="D47" s="68"/>
      <c r="E47" s="68"/>
      <c r="F47" s="68"/>
      <c r="G47" s="69"/>
      <c r="H47" s="28">
        <f>12*B5*I47</f>
        <v>5293.728</v>
      </c>
      <c r="I47" s="35">
        <v>0.88</v>
      </c>
    </row>
    <row r="48" spans="1:9" ht="24.75" customHeight="1">
      <c r="A48" s="74" t="s">
        <v>35</v>
      </c>
      <c r="B48" s="75"/>
      <c r="C48" s="75"/>
      <c r="D48" s="75"/>
      <c r="E48" s="75"/>
      <c r="F48" s="75"/>
      <c r="G48" s="76"/>
      <c r="H48" s="28">
        <f>12*B5*I48</f>
        <v>1383.5880000000002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30017.844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70" t="s">
        <v>37</v>
      </c>
      <c r="B51" s="71"/>
      <c r="C51" s="71"/>
      <c r="D51" s="72"/>
      <c r="E51" s="72"/>
      <c r="F51" s="72"/>
      <c r="G51" s="73"/>
      <c r="H51" s="4" t="s">
        <v>90</v>
      </c>
    </row>
    <row r="52" spans="1:9" ht="24" customHeight="1">
      <c r="A52" s="67" t="s">
        <v>180</v>
      </c>
      <c r="B52" s="68"/>
      <c r="C52" s="68"/>
      <c r="D52" s="68"/>
      <c r="E52" s="68"/>
      <c r="F52" s="68"/>
      <c r="G52" s="69"/>
      <c r="H52" s="28">
        <v>0</v>
      </c>
      <c r="I52" s="35">
        <v>0.7</v>
      </c>
    </row>
    <row r="53" spans="1:8" ht="24.75" customHeight="1">
      <c r="A53" s="74" t="s">
        <v>53</v>
      </c>
      <c r="B53" s="75"/>
      <c r="C53" s="75"/>
      <c r="D53" s="75"/>
      <c r="E53" s="75"/>
      <c r="F53" s="75"/>
      <c r="G53" s="76"/>
      <c r="H53" s="28">
        <v>0</v>
      </c>
    </row>
    <row r="54" spans="1:8" ht="24.75" customHeight="1">
      <c r="A54" s="74" t="s">
        <v>54</v>
      </c>
      <c r="B54" s="75"/>
      <c r="C54" s="75"/>
      <c r="D54" s="75"/>
      <c r="E54" s="75"/>
      <c r="F54" s="75"/>
      <c r="G54" s="76"/>
      <c r="H54" s="28">
        <v>0</v>
      </c>
    </row>
    <row r="55" spans="1:8" ht="36" customHeight="1">
      <c r="A55" s="74" t="s">
        <v>55</v>
      </c>
      <c r="B55" s="75"/>
      <c r="C55" s="75"/>
      <c r="D55" s="75"/>
      <c r="E55" s="75"/>
      <c r="F55" s="75"/>
      <c r="G55" s="76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0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70" t="s">
        <v>45</v>
      </c>
      <c r="B58" s="71"/>
      <c r="C58" s="71"/>
      <c r="D58" s="72"/>
      <c r="E58" s="72"/>
      <c r="F58" s="72"/>
      <c r="G58" s="73"/>
      <c r="H58" s="4" t="s">
        <v>90</v>
      </c>
    </row>
    <row r="59" spans="1:9" ht="12.75" customHeight="1">
      <c r="A59" s="67" t="s">
        <v>44</v>
      </c>
      <c r="B59" s="68"/>
      <c r="C59" s="68"/>
      <c r="D59" s="68"/>
      <c r="E59" s="68"/>
      <c r="F59" s="68"/>
      <c r="G59" s="69"/>
      <c r="H59" s="28">
        <v>13173.96</v>
      </c>
      <c r="I59" s="35">
        <v>2.19</v>
      </c>
    </row>
    <row r="60" spans="1:8" ht="24" customHeight="1">
      <c r="A60" s="67" t="s">
        <v>49</v>
      </c>
      <c r="B60" s="68"/>
      <c r="C60" s="68"/>
      <c r="D60" s="68"/>
      <c r="E60" s="68"/>
      <c r="F60" s="68"/>
      <c r="G60" s="69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13173.96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4" t="s">
        <v>60</v>
      </c>
      <c r="B63" s="85"/>
      <c r="C63" s="85"/>
      <c r="D63" s="85"/>
      <c r="E63" s="85"/>
      <c r="F63" s="85"/>
      <c r="G63" s="85"/>
      <c r="H63" s="86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70" t="s">
        <v>43</v>
      </c>
      <c r="B65" s="71"/>
      <c r="C65" s="71"/>
      <c r="D65" s="72"/>
      <c r="E65" s="72"/>
      <c r="F65" s="72"/>
      <c r="G65" s="73"/>
      <c r="H65" s="4" t="s">
        <v>90</v>
      </c>
    </row>
    <row r="66" spans="1:9" ht="36.75" customHeight="1">
      <c r="A66" s="67" t="s">
        <v>38</v>
      </c>
      <c r="B66" s="68"/>
      <c r="C66" s="68"/>
      <c r="D66" s="68"/>
      <c r="E66" s="68"/>
      <c r="F66" s="68"/>
      <c r="G66" s="69"/>
      <c r="H66" s="28">
        <f>12*B5*I66</f>
        <v>6376.536000000001</v>
      </c>
      <c r="I66" s="35">
        <v>1.06</v>
      </c>
    </row>
    <row r="67" spans="1:9" ht="24.75" customHeight="1">
      <c r="A67" s="74" t="s">
        <v>39</v>
      </c>
      <c r="B67" s="75"/>
      <c r="C67" s="75"/>
      <c r="D67" s="75"/>
      <c r="E67" s="75"/>
      <c r="F67" s="75"/>
      <c r="G67" s="76"/>
      <c r="H67" s="28">
        <f>12*B5*I67</f>
        <v>5414.040000000001</v>
      </c>
      <c r="I67" s="35">
        <v>0.9</v>
      </c>
    </row>
    <row r="68" spans="1:9" ht="36.75" customHeight="1">
      <c r="A68" s="67" t="s">
        <v>48</v>
      </c>
      <c r="B68" s="68"/>
      <c r="C68" s="68"/>
      <c r="D68" s="68"/>
      <c r="E68" s="68"/>
      <c r="F68" s="68"/>
      <c r="G68" s="69"/>
      <c r="H68" s="28">
        <f>12*B5*I68</f>
        <v>7579.656000000001</v>
      </c>
      <c r="I68" s="35">
        <v>1.26</v>
      </c>
    </row>
    <row r="69" spans="1:9" ht="25.5" customHeight="1">
      <c r="A69" s="74" t="s">
        <v>40</v>
      </c>
      <c r="B69" s="75"/>
      <c r="C69" s="75"/>
      <c r="D69" s="75"/>
      <c r="E69" s="75"/>
      <c r="F69" s="75"/>
      <c r="G69" s="76"/>
      <c r="H69" s="28">
        <f>12*B5*I69</f>
        <v>1443.7440000000001</v>
      </c>
      <c r="I69" s="35">
        <v>0.24</v>
      </c>
    </row>
    <row r="70" spans="1:9" ht="25.5" customHeight="1">
      <c r="A70" s="67" t="s">
        <v>41</v>
      </c>
      <c r="B70" s="68"/>
      <c r="C70" s="68"/>
      <c r="D70" s="68"/>
      <c r="E70" s="68"/>
      <c r="F70" s="68"/>
      <c r="G70" s="69"/>
      <c r="H70" s="28">
        <f>12*B5*I70</f>
        <v>2646.864</v>
      </c>
      <c r="I70" s="35">
        <v>0.44</v>
      </c>
    </row>
    <row r="71" spans="1:9" ht="24.75" customHeight="1">
      <c r="A71" s="74" t="s">
        <v>42</v>
      </c>
      <c r="B71" s="75"/>
      <c r="C71" s="75"/>
      <c r="D71" s="75"/>
      <c r="E71" s="75"/>
      <c r="F71" s="75"/>
      <c r="G71" s="76"/>
      <c r="H71" s="28">
        <f>12*B5*I71</f>
        <v>902.34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24363.180000000004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70" t="s">
        <v>46</v>
      </c>
      <c r="B74" s="71"/>
      <c r="C74" s="71"/>
      <c r="D74" s="72"/>
      <c r="E74" s="72"/>
      <c r="F74" s="72"/>
      <c r="G74" s="73"/>
      <c r="H74" s="4" t="s">
        <v>90</v>
      </c>
    </row>
    <row r="75" spans="1:8" ht="36" customHeight="1">
      <c r="A75" s="67" t="s">
        <v>179</v>
      </c>
      <c r="B75" s="68"/>
      <c r="C75" s="68"/>
      <c r="D75" s="68"/>
      <c r="E75" s="68"/>
      <c r="F75" s="68"/>
      <c r="G75" s="69"/>
      <c r="H75" s="41">
        <v>11534.61</v>
      </c>
    </row>
    <row r="76" spans="1:8" ht="34.5" customHeight="1">
      <c r="A76" s="74" t="s">
        <v>181</v>
      </c>
      <c r="B76" s="75"/>
      <c r="C76" s="75"/>
      <c r="D76" s="75"/>
      <c r="E76" s="75"/>
      <c r="F76" s="75"/>
      <c r="G76" s="76"/>
      <c r="H76" s="28">
        <f>1080+1721</f>
        <v>2801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14335.61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70" t="s">
        <v>47</v>
      </c>
      <c r="B79" s="71"/>
      <c r="C79" s="71"/>
      <c r="D79" s="72"/>
      <c r="E79" s="72"/>
      <c r="F79" s="72"/>
      <c r="G79" s="73"/>
      <c r="H79" s="4" t="s">
        <v>90</v>
      </c>
    </row>
    <row r="80" spans="1:8" ht="27.75" customHeight="1">
      <c r="A80" s="67" t="s">
        <v>178</v>
      </c>
      <c r="B80" s="68"/>
      <c r="C80" s="68"/>
      <c r="D80" s="68"/>
      <c r="E80" s="68"/>
      <c r="F80" s="68"/>
      <c r="G80" s="69"/>
      <c r="H80" s="28">
        <v>536.6</v>
      </c>
    </row>
    <row r="81" spans="1:8" ht="24.75" customHeight="1">
      <c r="A81" s="67" t="s">
        <v>50</v>
      </c>
      <c r="B81" s="68"/>
      <c r="C81" s="68"/>
      <c r="D81" s="68"/>
      <c r="E81" s="68"/>
      <c r="F81" s="68"/>
      <c r="G81" s="69"/>
      <c r="H81" s="28">
        <v>0</v>
      </c>
    </row>
    <row r="82" spans="1:8" ht="29.25" customHeight="1">
      <c r="A82" s="80" t="s">
        <v>81</v>
      </c>
      <c r="B82" s="81"/>
      <c r="C82" s="81"/>
      <c r="D82" s="81"/>
      <c r="E82" s="81"/>
      <c r="F82" s="81"/>
      <c r="G82" s="82"/>
      <c r="H82" s="28">
        <v>0</v>
      </c>
    </row>
    <row r="83" spans="1:8" ht="24.75" customHeight="1">
      <c r="A83" s="74" t="s">
        <v>51</v>
      </c>
      <c r="B83" s="75"/>
      <c r="C83" s="75"/>
      <c r="D83" s="75"/>
      <c r="E83" s="75"/>
      <c r="F83" s="75"/>
      <c r="G83" s="76"/>
      <c r="H83" s="28">
        <v>0</v>
      </c>
    </row>
    <row r="84" spans="1:8" ht="35.25" customHeight="1">
      <c r="A84" s="77" t="s">
        <v>182</v>
      </c>
      <c r="B84" s="78"/>
      <c r="C84" s="78"/>
      <c r="D84" s="78"/>
      <c r="E84" s="78"/>
      <c r="F84" s="78"/>
      <c r="G84" s="79"/>
      <c r="H84" s="28">
        <v>4480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5016.6</v>
      </c>
    </row>
    <row r="86" ht="12.75">
      <c r="H86" s="33"/>
    </row>
    <row r="88" ht="12.75">
      <c r="A88" t="s">
        <v>62</v>
      </c>
    </row>
    <row r="91" ht="6" customHeight="1"/>
    <row r="92" ht="12.75" hidden="1"/>
    <row r="93" ht="12.75" hidden="1"/>
    <row r="94" ht="12.75" hidden="1"/>
    <row r="95" spans="1:25" ht="12.75" hidden="1">
      <c r="A95" s="40" t="s">
        <v>91</v>
      </c>
      <c r="B95" s="40" t="s">
        <v>92</v>
      </c>
      <c r="C95" s="40" t="s">
        <v>93</v>
      </c>
      <c r="D95" s="40" t="s">
        <v>94</v>
      </c>
      <c r="E95" s="40" t="s">
        <v>95</v>
      </c>
      <c r="F95" s="40" t="s">
        <v>96</v>
      </c>
      <c r="G95" s="40" t="s">
        <v>97</v>
      </c>
      <c r="H95" s="40" t="s">
        <v>98</v>
      </c>
      <c r="I95" s="40" t="s">
        <v>99</v>
      </c>
      <c r="J95" s="40" t="s">
        <v>100</v>
      </c>
      <c r="K95" s="40" t="s">
        <v>101</v>
      </c>
      <c r="L95" s="40" t="s">
        <v>102</v>
      </c>
      <c r="M95" s="40" t="s">
        <v>103</v>
      </c>
      <c r="N95" s="40" t="s">
        <v>104</v>
      </c>
      <c r="O95" s="40" t="s">
        <v>105</v>
      </c>
      <c r="P95" s="40" t="s">
        <v>106</v>
      </c>
      <c r="Q95" s="40" t="s">
        <v>107</v>
      </c>
      <c r="R95" s="40" t="s">
        <v>108</v>
      </c>
      <c r="S95" s="40" t="s">
        <v>109</v>
      </c>
      <c r="T95" s="40" t="s">
        <v>110</v>
      </c>
      <c r="U95" s="40" t="s">
        <v>111</v>
      </c>
      <c r="V95" s="40" t="s">
        <v>112</v>
      </c>
      <c r="W95" s="40" t="s">
        <v>113</v>
      </c>
      <c r="X95" s="40" t="s">
        <v>114</v>
      </c>
      <c r="Y95" s="40" t="s">
        <v>115</v>
      </c>
    </row>
    <row r="96" spans="1:25" s="51" customFormat="1" ht="12.75" hidden="1">
      <c r="A96" s="48">
        <v>4462</v>
      </c>
      <c r="B96" s="48" t="b">
        <v>0</v>
      </c>
      <c r="C96" s="48">
        <v>4375</v>
      </c>
      <c r="D96" s="49" t="s">
        <v>116</v>
      </c>
      <c r="E96" s="49" t="s">
        <v>117</v>
      </c>
      <c r="F96" s="49" t="s">
        <v>118</v>
      </c>
      <c r="G96" s="48">
        <v>1</v>
      </c>
      <c r="H96" s="48">
        <v>2</v>
      </c>
      <c r="I96" s="49" t="s">
        <v>119</v>
      </c>
      <c r="J96" s="49" t="s">
        <v>120</v>
      </c>
      <c r="K96" s="48">
        <v>1</v>
      </c>
      <c r="L96" s="49" t="s">
        <v>121</v>
      </c>
      <c r="M96" s="49" t="s">
        <v>120</v>
      </c>
      <c r="N96" s="42">
        <v>320</v>
      </c>
      <c r="O96" s="50"/>
      <c r="P96" s="50"/>
      <c r="Q96" s="50"/>
      <c r="R96" s="48" t="b">
        <v>1</v>
      </c>
      <c r="S96" s="49" t="s">
        <v>64</v>
      </c>
      <c r="T96" s="49" t="s">
        <v>120</v>
      </c>
      <c r="U96" s="49" t="s">
        <v>122</v>
      </c>
      <c r="V96" s="49" t="s">
        <v>123</v>
      </c>
      <c r="W96" s="49" t="s">
        <v>124</v>
      </c>
      <c r="X96" s="48" t="b">
        <v>0</v>
      </c>
      <c r="Y96" s="48" t="b">
        <v>0</v>
      </c>
    </row>
    <row r="97" spans="1:25" s="51" customFormat="1" ht="12.75" hidden="1">
      <c r="A97" s="48">
        <v>4978</v>
      </c>
      <c r="B97" s="48" t="b">
        <v>0</v>
      </c>
      <c r="C97" s="48">
        <v>4885</v>
      </c>
      <c r="D97" s="49" t="s">
        <v>125</v>
      </c>
      <c r="E97" s="49" t="s">
        <v>118</v>
      </c>
      <c r="F97" s="49" t="s">
        <v>126</v>
      </c>
      <c r="G97" s="48">
        <v>2</v>
      </c>
      <c r="H97" s="48">
        <v>1</v>
      </c>
      <c r="I97" s="49" t="s">
        <v>127</v>
      </c>
      <c r="J97" s="49" t="s">
        <v>120</v>
      </c>
      <c r="K97" s="48">
        <v>1</v>
      </c>
      <c r="L97" s="49" t="s">
        <v>128</v>
      </c>
      <c r="M97" s="49" t="s">
        <v>120</v>
      </c>
      <c r="N97" s="42">
        <v>440</v>
      </c>
      <c r="O97" s="50"/>
      <c r="P97" s="50"/>
      <c r="Q97" s="50"/>
      <c r="R97" s="48" t="b">
        <v>1</v>
      </c>
      <c r="S97" s="49" t="s">
        <v>64</v>
      </c>
      <c r="T97" s="49" t="s">
        <v>120</v>
      </c>
      <c r="U97" s="49" t="s">
        <v>122</v>
      </c>
      <c r="V97" s="49" t="s">
        <v>129</v>
      </c>
      <c r="W97" s="49" t="s">
        <v>130</v>
      </c>
      <c r="X97" s="48" t="b">
        <v>0</v>
      </c>
      <c r="Y97" s="48" t="b">
        <v>0</v>
      </c>
    </row>
    <row r="98" spans="1:25" s="56" customFormat="1" ht="12.75" hidden="1">
      <c r="A98" s="52">
        <v>4519</v>
      </c>
      <c r="B98" s="52" t="b">
        <v>0</v>
      </c>
      <c r="C98" s="52">
        <v>4432</v>
      </c>
      <c r="D98" s="53" t="s">
        <v>131</v>
      </c>
      <c r="E98" s="53" t="s">
        <v>132</v>
      </c>
      <c r="F98" s="53" t="s">
        <v>133</v>
      </c>
      <c r="G98" s="52">
        <v>4</v>
      </c>
      <c r="H98" s="52">
        <v>1</v>
      </c>
      <c r="I98" s="53" t="s">
        <v>134</v>
      </c>
      <c r="J98" s="53" t="s">
        <v>135</v>
      </c>
      <c r="K98" s="52">
        <v>1</v>
      </c>
      <c r="L98" s="53" t="s">
        <v>128</v>
      </c>
      <c r="M98" s="53" t="s">
        <v>120</v>
      </c>
      <c r="N98" s="54">
        <v>1280</v>
      </c>
      <c r="O98" s="55"/>
      <c r="P98" s="55"/>
      <c r="Q98" s="55"/>
      <c r="R98" s="52" t="b">
        <v>1</v>
      </c>
      <c r="S98" s="53" t="s">
        <v>64</v>
      </c>
      <c r="T98" s="53" t="s">
        <v>120</v>
      </c>
      <c r="U98" s="53" t="s">
        <v>122</v>
      </c>
      <c r="V98" s="53" t="s">
        <v>123</v>
      </c>
      <c r="W98" s="53" t="s">
        <v>136</v>
      </c>
      <c r="X98" s="52" t="b">
        <v>0</v>
      </c>
      <c r="Y98" s="52" t="b">
        <v>0</v>
      </c>
    </row>
    <row r="99" spans="1:25" s="56" customFormat="1" ht="12.75" hidden="1">
      <c r="A99" s="52">
        <v>4757</v>
      </c>
      <c r="B99" s="52" t="b">
        <v>0</v>
      </c>
      <c r="C99" s="52">
        <v>4667</v>
      </c>
      <c r="D99" s="53" t="s">
        <v>137</v>
      </c>
      <c r="E99" s="53" t="s">
        <v>138</v>
      </c>
      <c r="F99" s="53" t="s">
        <v>133</v>
      </c>
      <c r="G99" s="52">
        <v>1</v>
      </c>
      <c r="H99" s="52">
        <v>3</v>
      </c>
      <c r="I99" s="53" t="s">
        <v>139</v>
      </c>
      <c r="J99" s="53" t="s">
        <v>120</v>
      </c>
      <c r="K99" s="52">
        <v>1</v>
      </c>
      <c r="L99" s="53" t="s">
        <v>128</v>
      </c>
      <c r="M99" s="53" t="s">
        <v>120</v>
      </c>
      <c r="N99" s="54">
        <v>640</v>
      </c>
      <c r="O99" s="55"/>
      <c r="P99" s="55"/>
      <c r="Q99" s="55"/>
      <c r="R99" s="52" t="b">
        <v>1</v>
      </c>
      <c r="S99" s="53" t="s">
        <v>64</v>
      </c>
      <c r="T99" s="53" t="s">
        <v>120</v>
      </c>
      <c r="U99" s="53" t="s">
        <v>122</v>
      </c>
      <c r="V99" s="53" t="s">
        <v>129</v>
      </c>
      <c r="W99" s="53" t="s">
        <v>130</v>
      </c>
      <c r="X99" s="52" t="b">
        <v>0</v>
      </c>
      <c r="Y99" s="52" t="b">
        <v>0</v>
      </c>
    </row>
    <row r="100" spans="1:25" s="51" customFormat="1" ht="12.75" hidden="1">
      <c r="A100" s="48">
        <v>4395</v>
      </c>
      <c r="B100" s="48" t="b">
        <v>0</v>
      </c>
      <c r="C100" s="48">
        <v>4308</v>
      </c>
      <c r="D100" s="49" t="s">
        <v>140</v>
      </c>
      <c r="E100" s="49" t="s">
        <v>118</v>
      </c>
      <c r="F100" s="49" t="s">
        <v>141</v>
      </c>
      <c r="G100" s="48">
        <v>1</v>
      </c>
      <c r="H100" s="48">
        <v>2</v>
      </c>
      <c r="I100" s="49" t="s">
        <v>142</v>
      </c>
      <c r="J100" s="49" t="s">
        <v>120</v>
      </c>
      <c r="K100" s="48">
        <v>1</v>
      </c>
      <c r="L100" s="49" t="s">
        <v>128</v>
      </c>
      <c r="M100" s="49" t="s">
        <v>120</v>
      </c>
      <c r="N100" s="42">
        <v>320</v>
      </c>
      <c r="O100" s="50"/>
      <c r="P100" s="50"/>
      <c r="Q100" s="50"/>
      <c r="R100" s="48" t="b">
        <v>1</v>
      </c>
      <c r="S100" s="49" t="s">
        <v>64</v>
      </c>
      <c r="T100" s="49" t="s">
        <v>120</v>
      </c>
      <c r="U100" s="49" t="s">
        <v>122</v>
      </c>
      <c r="V100" s="49" t="s">
        <v>123</v>
      </c>
      <c r="W100" s="49" t="s">
        <v>136</v>
      </c>
      <c r="X100" s="48" t="b">
        <v>0</v>
      </c>
      <c r="Y100" s="48" t="b">
        <v>0</v>
      </c>
    </row>
    <row r="101" spans="1:25" s="51" customFormat="1" ht="12.75" hidden="1">
      <c r="A101" s="48">
        <v>4401</v>
      </c>
      <c r="B101" s="48" t="b">
        <v>0</v>
      </c>
      <c r="C101" s="48">
        <v>4314</v>
      </c>
      <c r="D101" s="49" t="s">
        <v>143</v>
      </c>
      <c r="E101" s="49" t="s">
        <v>117</v>
      </c>
      <c r="F101" s="49" t="s">
        <v>118</v>
      </c>
      <c r="G101" s="48">
        <v>1</v>
      </c>
      <c r="H101" s="48">
        <v>2</v>
      </c>
      <c r="I101" s="49" t="s">
        <v>144</v>
      </c>
      <c r="J101" s="49" t="s">
        <v>120</v>
      </c>
      <c r="K101" s="48">
        <v>1</v>
      </c>
      <c r="L101" s="49" t="s">
        <v>128</v>
      </c>
      <c r="M101" s="49" t="s">
        <v>120</v>
      </c>
      <c r="N101" s="42">
        <v>320</v>
      </c>
      <c r="O101" s="50"/>
      <c r="P101" s="50"/>
      <c r="Q101" s="50"/>
      <c r="R101" s="48" t="b">
        <v>1</v>
      </c>
      <c r="S101" s="49" t="s">
        <v>64</v>
      </c>
      <c r="T101" s="49" t="s">
        <v>120</v>
      </c>
      <c r="U101" s="49" t="s">
        <v>122</v>
      </c>
      <c r="V101" s="49" t="s">
        <v>123</v>
      </c>
      <c r="W101" s="49" t="s">
        <v>136</v>
      </c>
      <c r="X101" s="48" t="b">
        <v>0</v>
      </c>
      <c r="Y101" s="48" t="b">
        <v>0</v>
      </c>
    </row>
    <row r="102" spans="1:25" s="56" customFormat="1" ht="12.75" hidden="1">
      <c r="A102" s="52">
        <v>4655</v>
      </c>
      <c r="B102" s="52" t="b">
        <v>0</v>
      </c>
      <c r="C102" s="52">
        <v>4565</v>
      </c>
      <c r="D102" s="53" t="s">
        <v>145</v>
      </c>
      <c r="E102" s="53" t="s">
        <v>132</v>
      </c>
      <c r="F102" s="53" t="s">
        <v>138</v>
      </c>
      <c r="G102" s="52">
        <v>4</v>
      </c>
      <c r="H102" s="52">
        <v>2</v>
      </c>
      <c r="I102" s="53" t="s">
        <v>146</v>
      </c>
      <c r="J102" s="53" t="s">
        <v>120</v>
      </c>
      <c r="K102" s="52">
        <v>1</v>
      </c>
      <c r="L102" s="53" t="s">
        <v>128</v>
      </c>
      <c r="M102" s="53" t="s">
        <v>120</v>
      </c>
      <c r="N102" s="54">
        <v>2560</v>
      </c>
      <c r="O102" s="55"/>
      <c r="P102" s="55"/>
      <c r="Q102" s="55"/>
      <c r="R102" s="52" t="b">
        <v>1</v>
      </c>
      <c r="S102" s="53" t="s">
        <v>64</v>
      </c>
      <c r="T102" s="53" t="s">
        <v>120</v>
      </c>
      <c r="U102" s="53" t="s">
        <v>122</v>
      </c>
      <c r="V102" s="53" t="s">
        <v>129</v>
      </c>
      <c r="W102" s="53" t="s">
        <v>130</v>
      </c>
      <c r="X102" s="52" t="b">
        <v>0</v>
      </c>
      <c r="Y102" s="52" t="b">
        <v>0</v>
      </c>
    </row>
    <row r="103" spans="1:25" s="47" customFormat="1" ht="12.75" hidden="1">
      <c r="A103" s="43">
        <v>4433</v>
      </c>
      <c r="B103" s="43" t="b">
        <v>0</v>
      </c>
      <c r="C103" s="43">
        <v>4346</v>
      </c>
      <c r="D103" s="44" t="s">
        <v>147</v>
      </c>
      <c r="E103" s="44" t="s">
        <v>148</v>
      </c>
      <c r="F103" s="44" t="s">
        <v>149</v>
      </c>
      <c r="G103" s="43">
        <v>1</v>
      </c>
      <c r="H103" s="43">
        <v>3</v>
      </c>
      <c r="I103" s="44" t="s">
        <v>150</v>
      </c>
      <c r="J103" s="44" t="s">
        <v>151</v>
      </c>
      <c r="K103" s="43">
        <v>1</v>
      </c>
      <c r="L103" s="44" t="s">
        <v>128</v>
      </c>
      <c r="M103" s="44" t="s">
        <v>120</v>
      </c>
      <c r="N103" s="45">
        <v>1080</v>
      </c>
      <c r="O103" s="46"/>
      <c r="P103" s="46"/>
      <c r="Q103" s="46"/>
      <c r="R103" s="43" t="b">
        <v>1</v>
      </c>
      <c r="S103" s="44" t="s">
        <v>64</v>
      </c>
      <c r="T103" s="44" t="s">
        <v>120</v>
      </c>
      <c r="U103" s="44" t="s">
        <v>122</v>
      </c>
      <c r="V103" s="44" t="s">
        <v>123</v>
      </c>
      <c r="W103" s="44" t="s">
        <v>124</v>
      </c>
      <c r="X103" s="43" t="b">
        <v>0</v>
      </c>
      <c r="Y103" s="43" t="b">
        <v>0</v>
      </c>
    </row>
    <row r="104" spans="1:25" s="51" customFormat="1" ht="12.75" hidden="1">
      <c r="A104" s="48">
        <v>5487</v>
      </c>
      <c r="B104" s="48" t="b">
        <v>0</v>
      </c>
      <c r="C104" s="48">
        <v>5394</v>
      </c>
      <c r="D104" s="49" t="s">
        <v>152</v>
      </c>
      <c r="E104" s="49" t="s">
        <v>117</v>
      </c>
      <c r="F104" s="49" t="s">
        <v>118</v>
      </c>
      <c r="G104" s="48">
        <v>1</v>
      </c>
      <c r="H104" s="48">
        <v>2</v>
      </c>
      <c r="I104" s="49" t="s">
        <v>153</v>
      </c>
      <c r="J104" s="49" t="s">
        <v>120</v>
      </c>
      <c r="K104" s="48">
        <v>1</v>
      </c>
      <c r="L104" s="49" t="s">
        <v>128</v>
      </c>
      <c r="M104" s="49" t="s">
        <v>120</v>
      </c>
      <c r="N104" s="42">
        <v>320</v>
      </c>
      <c r="O104" s="50"/>
      <c r="P104" s="50"/>
      <c r="Q104" s="50"/>
      <c r="R104" s="48" t="b">
        <v>1</v>
      </c>
      <c r="S104" s="49" t="s">
        <v>64</v>
      </c>
      <c r="T104" s="49" t="s">
        <v>120</v>
      </c>
      <c r="U104" s="49" t="s">
        <v>122</v>
      </c>
      <c r="V104" s="49" t="s">
        <v>123</v>
      </c>
      <c r="W104" s="49" t="s">
        <v>124</v>
      </c>
      <c r="X104" s="48" t="b">
        <v>0</v>
      </c>
      <c r="Y104" s="48" t="b">
        <v>0</v>
      </c>
    </row>
    <row r="105" spans="1:25" s="61" customFormat="1" ht="12.75" hidden="1">
      <c r="A105" s="57">
        <v>5072</v>
      </c>
      <c r="B105" s="57" t="b">
        <v>0</v>
      </c>
      <c r="C105" s="57">
        <v>4979</v>
      </c>
      <c r="D105" s="58" t="s">
        <v>154</v>
      </c>
      <c r="E105" s="58" t="s">
        <v>117</v>
      </c>
      <c r="F105" s="58" t="s">
        <v>118</v>
      </c>
      <c r="G105" s="57">
        <v>1</v>
      </c>
      <c r="H105" s="57">
        <v>1</v>
      </c>
      <c r="I105" s="58" t="s">
        <v>155</v>
      </c>
      <c r="J105" s="58" t="s">
        <v>156</v>
      </c>
      <c r="K105" s="57">
        <v>1</v>
      </c>
      <c r="L105" s="58" t="s">
        <v>128</v>
      </c>
      <c r="M105" s="58" t="s">
        <v>120</v>
      </c>
      <c r="N105" s="59">
        <v>536.6</v>
      </c>
      <c r="O105" s="60"/>
      <c r="P105" s="60"/>
      <c r="Q105" s="60"/>
      <c r="R105" s="57" t="b">
        <v>1</v>
      </c>
      <c r="S105" s="58" t="s">
        <v>64</v>
      </c>
      <c r="T105" s="58" t="s">
        <v>120</v>
      </c>
      <c r="U105" s="58" t="s">
        <v>122</v>
      </c>
      <c r="V105" s="58" t="s">
        <v>129</v>
      </c>
      <c r="W105" s="58" t="s">
        <v>157</v>
      </c>
      <c r="X105" s="57" t="b">
        <v>0</v>
      </c>
      <c r="Y105" s="57" t="b">
        <v>0</v>
      </c>
    </row>
    <row r="106" spans="1:25" s="47" customFormat="1" ht="12.75" hidden="1">
      <c r="A106" s="43">
        <v>5136</v>
      </c>
      <c r="B106" s="43" t="b">
        <v>0</v>
      </c>
      <c r="C106" s="43">
        <v>5043</v>
      </c>
      <c r="D106" s="44" t="s">
        <v>158</v>
      </c>
      <c r="E106" s="44" t="s">
        <v>118</v>
      </c>
      <c r="F106" s="44" t="s">
        <v>126</v>
      </c>
      <c r="G106" s="43">
        <v>2</v>
      </c>
      <c r="H106" s="43">
        <v>2</v>
      </c>
      <c r="I106" s="44" t="s">
        <v>159</v>
      </c>
      <c r="J106" s="44" t="s">
        <v>160</v>
      </c>
      <c r="K106" s="43">
        <v>1</v>
      </c>
      <c r="L106" s="44" t="s">
        <v>128</v>
      </c>
      <c r="M106" s="44" t="s">
        <v>120</v>
      </c>
      <c r="N106" s="45">
        <v>11534.61</v>
      </c>
      <c r="O106" s="46"/>
      <c r="P106" s="46"/>
      <c r="Q106" s="46"/>
      <c r="R106" s="43" t="b">
        <v>1</v>
      </c>
      <c r="S106" s="44" t="s">
        <v>64</v>
      </c>
      <c r="T106" s="44" t="s">
        <v>120</v>
      </c>
      <c r="U106" s="44" t="s">
        <v>122</v>
      </c>
      <c r="V106" s="44" t="s">
        <v>123</v>
      </c>
      <c r="W106" s="44" t="s">
        <v>124</v>
      </c>
      <c r="X106" s="43" t="b">
        <v>0</v>
      </c>
      <c r="Y106" s="43" t="b">
        <v>0</v>
      </c>
    </row>
    <row r="107" spans="1:25" s="51" customFormat="1" ht="12.75" hidden="1">
      <c r="A107" s="48">
        <v>5215</v>
      </c>
      <c r="B107" s="48" t="b">
        <v>0</v>
      </c>
      <c r="C107" s="48">
        <v>5122</v>
      </c>
      <c r="D107" s="49" t="s">
        <v>161</v>
      </c>
      <c r="E107" s="49" t="s">
        <v>117</v>
      </c>
      <c r="F107" s="49" t="s">
        <v>118</v>
      </c>
      <c r="G107" s="48">
        <v>1</v>
      </c>
      <c r="H107" s="48">
        <v>1</v>
      </c>
      <c r="I107" s="49" t="s">
        <v>162</v>
      </c>
      <c r="J107" s="49" t="s">
        <v>120</v>
      </c>
      <c r="K107" s="48">
        <v>1</v>
      </c>
      <c r="L107" s="49" t="s">
        <v>121</v>
      </c>
      <c r="M107" s="49" t="s">
        <v>120</v>
      </c>
      <c r="N107" s="42">
        <v>360</v>
      </c>
      <c r="O107" s="50"/>
      <c r="P107" s="50"/>
      <c r="Q107" s="50"/>
      <c r="R107" s="48" t="b">
        <v>1</v>
      </c>
      <c r="S107" s="49" t="s">
        <v>64</v>
      </c>
      <c r="T107" s="49" t="s">
        <v>120</v>
      </c>
      <c r="U107" s="49" t="s">
        <v>122</v>
      </c>
      <c r="V107" s="49" t="s">
        <v>123</v>
      </c>
      <c r="W107" s="49" t="s">
        <v>163</v>
      </c>
      <c r="X107" s="48" t="b">
        <v>0</v>
      </c>
      <c r="Y107" s="48" t="b">
        <v>0</v>
      </c>
    </row>
    <row r="108" spans="1:25" s="51" customFormat="1" ht="12.75" hidden="1">
      <c r="A108" s="48">
        <v>5224</v>
      </c>
      <c r="B108" s="48" t="b">
        <v>0</v>
      </c>
      <c r="C108" s="48">
        <v>5131</v>
      </c>
      <c r="D108" s="49" t="s">
        <v>164</v>
      </c>
      <c r="E108" s="49" t="s">
        <v>165</v>
      </c>
      <c r="F108" s="49" t="s">
        <v>138</v>
      </c>
      <c r="G108" s="48">
        <v>1</v>
      </c>
      <c r="H108" s="48">
        <v>1</v>
      </c>
      <c r="I108" s="49" t="s">
        <v>166</v>
      </c>
      <c r="J108" s="49" t="s">
        <v>120</v>
      </c>
      <c r="K108" s="48">
        <v>1</v>
      </c>
      <c r="L108" s="49" t="s">
        <v>128</v>
      </c>
      <c r="M108" s="49" t="s">
        <v>120</v>
      </c>
      <c r="N108" s="42">
        <v>360</v>
      </c>
      <c r="O108" s="50"/>
      <c r="P108" s="50"/>
      <c r="Q108" s="50"/>
      <c r="R108" s="48" t="b">
        <v>1</v>
      </c>
      <c r="S108" s="49" t="s">
        <v>64</v>
      </c>
      <c r="T108" s="49" t="s">
        <v>120</v>
      </c>
      <c r="U108" s="49" t="s">
        <v>122</v>
      </c>
      <c r="V108" s="49" t="s">
        <v>123</v>
      </c>
      <c r="W108" s="49" t="s">
        <v>163</v>
      </c>
      <c r="X108" s="48" t="b">
        <v>0</v>
      </c>
      <c r="Y108" s="48" t="b">
        <v>0</v>
      </c>
    </row>
    <row r="109" spans="1:25" s="51" customFormat="1" ht="12.75" hidden="1">
      <c r="A109" s="48">
        <v>5310</v>
      </c>
      <c r="B109" s="48" t="b">
        <v>0</v>
      </c>
      <c r="C109" s="48">
        <v>5217</v>
      </c>
      <c r="D109" s="49" t="s">
        <v>167</v>
      </c>
      <c r="E109" s="49" t="s">
        <v>168</v>
      </c>
      <c r="F109" s="49" t="s">
        <v>165</v>
      </c>
      <c r="G109" s="48">
        <v>1</v>
      </c>
      <c r="H109" s="48">
        <v>1</v>
      </c>
      <c r="I109" s="49" t="s">
        <v>169</v>
      </c>
      <c r="J109" s="49" t="s">
        <v>170</v>
      </c>
      <c r="K109" s="48">
        <v>1</v>
      </c>
      <c r="L109" s="49" t="s">
        <v>128</v>
      </c>
      <c r="M109" s="49" t="s">
        <v>120</v>
      </c>
      <c r="N109" s="42">
        <v>380</v>
      </c>
      <c r="O109" s="50"/>
      <c r="P109" s="50"/>
      <c r="Q109" s="50"/>
      <c r="R109" s="48" t="b">
        <v>1</v>
      </c>
      <c r="S109" s="49" t="s">
        <v>64</v>
      </c>
      <c r="T109" s="49" t="s">
        <v>120</v>
      </c>
      <c r="U109" s="49" t="s">
        <v>122</v>
      </c>
      <c r="V109" s="49" t="s">
        <v>123</v>
      </c>
      <c r="W109" s="49" t="s">
        <v>163</v>
      </c>
      <c r="X109" s="48" t="b">
        <v>0</v>
      </c>
      <c r="Y109" s="48" t="b">
        <v>0</v>
      </c>
    </row>
    <row r="110" spans="1:25" s="51" customFormat="1" ht="12.75" hidden="1">
      <c r="A110" s="48">
        <v>5443</v>
      </c>
      <c r="B110" s="48" t="b">
        <v>0</v>
      </c>
      <c r="C110" s="48">
        <v>5350</v>
      </c>
      <c r="D110" s="49" t="s">
        <v>171</v>
      </c>
      <c r="E110" s="49" t="s">
        <v>117</v>
      </c>
      <c r="F110" s="49" t="s">
        <v>172</v>
      </c>
      <c r="G110" s="48">
        <v>1</v>
      </c>
      <c r="H110" s="48">
        <v>2</v>
      </c>
      <c r="I110" s="49" t="s">
        <v>173</v>
      </c>
      <c r="J110" s="49" t="s">
        <v>120</v>
      </c>
      <c r="K110" s="48">
        <v>1</v>
      </c>
      <c r="L110" s="49" t="s">
        <v>128</v>
      </c>
      <c r="M110" s="49" t="s">
        <v>120</v>
      </c>
      <c r="N110" s="42">
        <v>480</v>
      </c>
      <c r="O110" s="50"/>
      <c r="P110" s="50"/>
      <c r="Q110" s="50"/>
      <c r="R110" s="48" t="b">
        <v>1</v>
      </c>
      <c r="S110" s="49" t="s">
        <v>64</v>
      </c>
      <c r="T110" s="49" t="s">
        <v>120</v>
      </c>
      <c r="U110" s="49" t="s">
        <v>122</v>
      </c>
      <c r="V110" s="49" t="s">
        <v>123</v>
      </c>
      <c r="W110" s="49" t="s">
        <v>124</v>
      </c>
      <c r="X110" s="48" t="b">
        <v>0</v>
      </c>
      <c r="Y110" s="48" t="b">
        <v>0</v>
      </c>
    </row>
    <row r="111" spans="1:25" s="51" customFormat="1" ht="12.75" hidden="1">
      <c r="A111" s="48">
        <v>4427</v>
      </c>
      <c r="B111" s="48" t="b">
        <v>0</v>
      </c>
      <c r="C111" s="48">
        <v>4340</v>
      </c>
      <c r="D111" s="49" t="s">
        <v>174</v>
      </c>
      <c r="E111" s="49" t="s">
        <v>175</v>
      </c>
      <c r="F111" s="49" t="s">
        <v>168</v>
      </c>
      <c r="G111" s="50"/>
      <c r="H111" s="48">
        <v>3</v>
      </c>
      <c r="I111" s="49" t="s">
        <v>176</v>
      </c>
      <c r="J111" s="49" t="s">
        <v>177</v>
      </c>
      <c r="K111" s="48">
        <v>1</v>
      </c>
      <c r="L111" s="49" t="s">
        <v>121</v>
      </c>
      <c r="M111" s="49" t="s">
        <v>120</v>
      </c>
      <c r="N111" s="42">
        <v>360</v>
      </c>
      <c r="O111" s="50"/>
      <c r="P111" s="50"/>
      <c r="Q111" s="50"/>
      <c r="R111" s="48" t="b">
        <v>1</v>
      </c>
      <c r="S111" s="49" t="s">
        <v>64</v>
      </c>
      <c r="T111" s="49" t="s">
        <v>120</v>
      </c>
      <c r="U111" s="49" t="s">
        <v>122</v>
      </c>
      <c r="V111" s="49" t="s">
        <v>123</v>
      </c>
      <c r="W111" s="49" t="s">
        <v>124</v>
      </c>
      <c r="X111" s="48" t="b">
        <v>0</v>
      </c>
      <c r="Y111" s="48" t="b">
        <v>0</v>
      </c>
    </row>
    <row r="112" ht="12.75" hidden="1"/>
    <row r="113" spans="1:14" s="63" customFormat="1" ht="12.75" hidden="1">
      <c r="A113" s="62">
        <v>5512</v>
      </c>
      <c r="D113" s="64" t="s">
        <v>183</v>
      </c>
      <c r="I113" s="65" t="s">
        <v>184</v>
      </c>
      <c r="N113" s="66">
        <v>1721</v>
      </c>
    </row>
    <row r="114" ht="12.75" hidden="1"/>
  </sheetData>
  <sheetProtection/>
  <mergeCells count="48"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  <mergeCell ref="A44:G44"/>
    <mergeCell ref="A51:G51"/>
    <mergeCell ref="A41:G41"/>
    <mergeCell ref="A42:G42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81:G81"/>
    <mergeCell ref="A83:G83"/>
    <mergeCell ref="A84:G84"/>
    <mergeCell ref="A82:G82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1">
      <selection activeCell="A84" sqref="A84:G8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87" t="s">
        <v>71</v>
      </c>
      <c r="B1" s="87"/>
      <c r="C1" s="87"/>
      <c r="D1" s="87"/>
      <c r="E1" s="87"/>
      <c r="F1" s="87"/>
      <c r="G1" s="87"/>
      <c r="H1" s="87"/>
      <c r="I1" s="31"/>
    </row>
    <row r="2" spans="1:9" ht="12.75" customHeight="1">
      <c r="A2" s="88" t="s">
        <v>72</v>
      </c>
      <c r="B2" s="88"/>
      <c r="C2" s="88"/>
      <c r="D2" s="88"/>
      <c r="E2" s="88"/>
      <c r="F2" s="88"/>
      <c r="G2" s="88"/>
      <c r="H2" s="88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64</v>
      </c>
      <c r="C4" s="3"/>
      <c r="D4" s="12"/>
      <c r="E4" s="12" t="s">
        <v>11</v>
      </c>
      <c r="F4" s="13"/>
      <c r="G4" s="14"/>
      <c r="H4" s="30" t="s">
        <v>63</v>
      </c>
      <c r="I4" s="34"/>
    </row>
    <row r="5" spans="1:9" s="15" customFormat="1" ht="11.25">
      <c r="A5" s="12" t="s">
        <v>7</v>
      </c>
      <c r="B5" s="30" t="s">
        <v>65</v>
      </c>
      <c r="C5" s="16"/>
      <c r="D5" s="12"/>
      <c r="E5" s="12" t="s">
        <v>16</v>
      </c>
      <c r="F5" s="13"/>
      <c r="G5" s="14"/>
      <c r="H5" s="30" t="s">
        <v>57</v>
      </c>
      <c r="I5" s="34"/>
    </row>
    <row r="6" spans="1:9" s="15" customFormat="1" ht="11.25">
      <c r="A6" s="12" t="s">
        <v>8</v>
      </c>
      <c r="B6" s="30" t="s">
        <v>66</v>
      </c>
      <c r="C6" s="13"/>
      <c r="D6" s="12"/>
      <c r="E6" s="12" t="s">
        <v>12</v>
      </c>
      <c r="F6" s="13"/>
      <c r="G6" s="14"/>
      <c r="H6" s="30" t="s">
        <v>70</v>
      </c>
      <c r="I6" s="34"/>
    </row>
    <row r="7" spans="1:9" s="15" customFormat="1" ht="11.25">
      <c r="A7" s="12" t="s">
        <v>9</v>
      </c>
      <c r="B7" s="30" t="s">
        <v>67</v>
      </c>
      <c r="C7" s="3"/>
      <c r="D7" s="12"/>
      <c r="E7" s="17" t="s">
        <v>13</v>
      </c>
      <c r="F7" s="3"/>
      <c r="G7" s="3"/>
      <c r="H7" s="30" t="s">
        <v>58</v>
      </c>
      <c r="I7" s="34"/>
    </row>
    <row r="8" spans="1:9" s="15" customFormat="1" ht="12.75">
      <c r="A8" s="12" t="s">
        <v>10</v>
      </c>
      <c r="B8" s="30" t="s">
        <v>56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73</v>
      </c>
      <c r="B15" s="20">
        <f>54894.4+13173.96</f>
        <v>68068.36</v>
      </c>
      <c r="C15" s="20">
        <v>0</v>
      </c>
      <c r="D15" s="20">
        <f>SUM(B15:C15)</f>
        <v>68068.36</v>
      </c>
      <c r="E15" s="1"/>
      <c r="F15" s="1"/>
      <c r="G15" s="1"/>
      <c r="H15" s="1"/>
    </row>
    <row r="16" spans="1:8" ht="12.75">
      <c r="A16" s="5" t="s">
        <v>74</v>
      </c>
      <c r="B16" s="20">
        <f>54580.23+935.16+10972.31</f>
        <v>66487.70000000001</v>
      </c>
      <c r="C16" s="20">
        <v>7977.65</v>
      </c>
      <c r="D16" s="20">
        <f>SUM(B16:C16)</f>
        <v>74465.35</v>
      </c>
      <c r="E16" s="1"/>
      <c r="F16" s="1"/>
      <c r="G16" s="1"/>
      <c r="H16" s="1"/>
    </row>
    <row r="17" spans="1:8" ht="12.75">
      <c r="A17" s="5" t="s">
        <v>75</v>
      </c>
      <c r="B17" s="20">
        <f>H49+H56+H61</f>
        <v>49433.404</v>
      </c>
      <c r="C17" s="20">
        <f>H72+H77+H85</f>
        <v>27931.13</v>
      </c>
      <c r="D17" s="20">
        <f>SUM(B17:C17)</f>
        <v>77364.534</v>
      </c>
      <c r="E17" s="1"/>
      <c r="F17" s="1"/>
      <c r="G17" s="1"/>
      <c r="H17" s="1"/>
    </row>
    <row r="18" spans="1:8" ht="12.75">
      <c r="A18" s="5" t="s">
        <v>76</v>
      </c>
      <c r="B18" s="38">
        <f>B16-B17</f>
        <v>17054.29600000001</v>
      </c>
      <c r="C18" s="38">
        <f>C16-C17</f>
        <v>-19953.480000000003</v>
      </c>
      <c r="D18" s="38">
        <f>SUM(B18:C18)</f>
        <v>-2899.183999999994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5</v>
      </c>
      <c r="D20" s="36">
        <f>D18</f>
        <v>-2899.183999999994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3</v>
      </c>
      <c r="D22" s="36">
        <v>-84969.07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4</v>
      </c>
      <c r="D24" s="36">
        <f>D20+D22</f>
        <v>-87868.254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94" t="s">
        <v>61</v>
      </c>
      <c r="B26" s="95"/>
      <c r="C26" s="95"/>
      <c r="D26" s="95"/>
      <c r="E26" s="95"/>
      <c r="F26" s="95"/>
      <c r="G26" s="95"/>
      <c r="H26" s="25" t="s">
        <v>20</v>
      </c>
    </row>
    <row r="27" spans="1:8" ht="12.75" customHeight="1">
      <c r="A27" s="83" t="s">
        <v>21</v>
      </c>
      <c r="B27" s="83"/>
      <c r="C27" s="83"/>
      <c r="D27" s="83"/>
      <c r="E27" s="83"/>
      <c r="F27" s="83"/>
      <c r="G27" s="83"/>
      <c r="H27" s="26">
        <v>4.99</v>
      </c>
    </row>
    <row r="28" spans="1:8" ht="12.75" customHeight="1">
      <c r="A28" s="83" t="s">
        <v>22</v>
      </c>
      <c r="B28" s="83"/>
      <c r="C28" s="83"/>
      <c r="D28" s="83"/>
      <c r="E28" s="83"/>
      <c r="F28" s="83"/>
      <c r="G28" s="83"/>
      <c r="H28" s="26">
        <v>0.7</v>
      </c>
    </row>
    <row r="29" spans="1:8" ht="12.75" customHeight="1">
      <c r="A29" s="83" t="s">
        <v>17</v>
      </c>
      <c r="B29" s="83"/>
      <c r="C29" s="83"/>
      <c r="D29" s="83"/>
      <c r="E29" s="83"/>
      <c r="F29" s="83"/>
      <c r="G29" s="83"/>
      <c r="H29" s="26">
        <v>2.19</v>
      </c>
    </row>
    <row r="30" spans="1:8" ht="12.75" customHeight="1">
      <c r="A30" s="91" t="s">
        <v>18</v>
      </c>
      <c r="B30" s="92"/>
      <c r="C30" s="92"/>
      <c r="D30" s="92"/>
      <c r="E30" s="92"/>
      <c r="F30" s="92"/>
      <c r="G30" s="93"/>
      <c r="H30" s="27">
        <f>SUM(H27:H29)</f>
        <v>7.880000000000001</v>
      </c>
    </row>
    <row r="31" spans="1:8" ht="12.75" customHeight="1">
      <c r="A31" s="83"/>
      <c r="B31" s="83"/>
      <c r="C31" s="83"/>
      <c r="D31" s="83"/>
      <c r="E31" s="83"/>
      <c r="F31" s="83"/>
      <c r="G31" s="83"/>
      <c r="H31" s="26"/>
    </row>
    <row r="32" spans="1:8" ht="12.75" customHeight="1">
      <c r="A32" s="83" t="s">
        <v>23</v>
      </c>
      <c r="B32" s="83"/>
      <c r="C32" s="83"/>
      <c r="D32" s="83"/>
      <c r="E32" s="83"/>
      <c r="F32" s="83"/>
      <c r="G32" s="83"/>
      <c r="H32" s="26">
        <v>4.54</v>
      </c>
    </row>
    <row r="33" spans="1:8" ht="12.75" customHeight="1">
      <c r="A33" s="83" t="s">
        <v>24</v>
      </c>
      <c r="B33" s="83"/>
      <c r="C33" s="83"/>
      <c r="D33" s="83"/>
      <c r="E33" s="83"/>
      <c r="F33" s="83"/>
      <c r="G33" s="83"/>
      <c r="H33" s="26">
        <v>0</v>
      </c>
    </row>
    <row r="34" spans="1:8" ht="12.75" customHeight="1">
      <c r="A34" s="83" t="s">
        <v>25</v>
      </c>
      <c r="B34" s="83"/>
      <c r="C34" s="83"/>
      <c r="D34" s="83"/>
      <c r="E34" s="83"/>
      <c r="F34" s="83"/>
      <c r="G34" s="83"/>
      <c r="H34" s="26">
        <v>2.22</v>
      </c>
    </row>
    <row r="35" spans="1:8" ht="12.75" customHeight="1">
      <c r="A35" s="91" t="s">
        <v>19</v>
      </c>
      <c r="B35" s="92"/>
      <c r="C35" s="92"/>
      <c r="D35" s="92"/>
      <c r="E35" s="92"/>
      <c r="F35" s="92"/>
      <c r="G35" s="93"/>
      <c r="H35" s="27">
        <f>SUM(H32:H34)</f>
        <v>6.76</v>
      </c>
    </row>
    <row r="36" spans="1:8" ht="12.75" customHeight="1">
      <c r="A36" s="83"/>
      <c r="B36" s="83"/>
      <c r="C36" s="83"/>
      <c r="D36" s="83"/>
      <c r="E36" s="83"/>
      <c r="F36" s="83"/>
      <c r="G36" s="83"/>
      <c r="H36" s="26"/>
    </row>
    <row r="37" spans="1:8" ht="12.75" customHeight="1">
      <c r="A37" s="91" t="s">
        <v>28</v>
      </c>
      <c r="B37" s="92"/>
      <c r="C37" s="92"/>
      <c r="D37" s="92"/>
      <c r="E37" s="92"/>
      <c r="F37" s="92"/>
      <c r="G37" s="93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4" t="s">
        <v>59</v>
      </c>
      <c r="B39" s="85"/>
      <c r="C39" s="85"/>
      <c r="D39" s="85"/>
      <c r="E39" s="85"/>
      <c r="F39" s="85"/>
      <c r="G39" s="85"/>
      <c r="H39" s="86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70" t="s">
        <v>29</v>
      </c>
      <c r="B41" s="71"/>
      <c r="C41" s="71"/>
      <c r="D41" s="72"/>
      <c r="E41" s="72"/>
      <c r="F41" s="72"/>
      <c r="G41" s="73"/>
      <c r="H41" s="4" t="s">
        <v>77</v>
      </c>
    </row>
    <row r="42" spans="1:9" ht="47.25" customHeight="1">
      <c r="A42" s="67" t="s">
        <v>30</v>
      </c>
      <c r="B42" s="68"/>
      <c r="C42" s="68"/>
      <c r="D42" s="68"/>
      <c r="E42" s="68"/>
      <c r="F42" s="68"/>
      <c r="G42" s="69"/>
      <c r="H42" s="28">
        <f>12*B5*I42</f>
        <v>14377.284000000001</v>
      </c>
      <c r="I42" s="35">
        <v>2.39</v>
      </c>
    </row>
    <row r="43" spans="1:9" ht="24.75" customHeight="1">
      <c r="A43" s="74" t="s">
        <v>31</v>
      </c>
      <c r="B43" s="75"/>
      <c r="C43" s="75"/>
      <c r="D43" s="75"/>
      <c r="E43" s="75"/>
      <c r="F43" s="75"/>
      <c r="G43" s="76"/>
      <c r="H43" s="28">
        <f>12*I43*B5</f>
        <v>3789.8280000000004</v>
      </c>
      <c r="I43" s="35">
        <v>0.63</v>
      </c>
    </row>
    <row r="44" spans="1:9" ht="13.5" customHeight="1">
      <c r="A44" s="89" t="s">
        <v>32</v>
      </c>
      <c r="B44" s="90"/>
      <c r="C44" s="90"/>
      <c r="D44" s="90"/>
      <c r="E44" s="90"/>
      <c r="F44" s="90"/>
      <c r="G44" s="90"/>
      <c r="H44" s="28">
        <f>12*B5*I44</f>
        <v>2045.3040000000003</v>
      </c>
      <c r="I44" s="35">
        <v>0.34</v>
      </c>
    </row>
    <row r="45" spans="1:9" ht="24.75" customHeight="1">
      <c r="A45" s="74" t="s">
        <v>33</v>
      </c>
      <c r="B45" s="75"/>
      <c r="C45" s="75"/>
      <c r="D45" s="75"/>
      <c r="E45" s="75"/>
      <c r="F45" s="75"/>
      <c r="G45" s="76"/>
      <c r="H45" s="28">
        <f>12*B5*I45</f>
        <v>2045.3040000000003</v>
      </c>
      <c r="I45" s="35">
        <v>0.34</v>
      </c>
    </row>
    <row r="46" spans="1:9" ht="13.5" customHeight="1">
      <c r="A46" s="89" t="s">
        <v>34</v>
      </c>
      <c r="B46" s="90"/>
      <c r="C46" s="90"/>
      <c r="D46" s="90"/>
      <c r="E46" s="90"/>
      <c r="F46" s="90"/>
      <c r="G46" s="90"/>
      <c r="H46" s="28">
        <f>12*B5*I46</f>
        <v>1082.808</v>
      </c>
      <c r="I46" s="35">
        <v>0.18</v>
      </c>
    </row>
    <row r="47" spans="1:9" ht="47.25" customHeight="1">
      <c r="A47" s="67" t="s">
        <v>36</v>
      </c>
      <c r="B47" s="68"/>
      <c r="C47" s="68"/>
      <c r="D47" s="68"/>
      <c r="E47" s="68"/>
      <c r="F47" s="68"/>
      <c r="G47" s="69"/>
      <c r="H47" s="28">
        <f>12*B5*I47</f>
        <v>5293.728</v>
      </c>
      <c r="I47" s="35">
        <v>0.88</v>
      </c>
    </row>
    <row r="48" spans="1:9" ht="24.75" customHeight="1">
      <c r="A48" s="74" t="s">
        <v>35</v>
      </c>
      <c r="B48" s="75"/>
      <c r="C48" s="75"/>
      <c r="D48" s="75"/>
      <c r="E48" s="75"/>
      <c r="F48" s="75"/>
      <c r="G48" s="76"/>
      <c r="H48" s="28">
        <f>12*B5*I48</f>
        <v>1383.5880000000002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30017.844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70" t="s">
        <v>37</v>
      </c>
      <c r="B51" s="71"/>
      <c r="C51" s="71"/>
      <c r="D51" s="72"/>
      <c r="E51" s="72"/>
      <c r="F51" s="72"/>
      <c r="G51" s="73"/>
      <c r="H51" s="4" t="s">
        <v>77</v>
      </c>
    </row>
    <row r="52" spans="1:9" ht="24" customHeight="1">
      <c r="A52" s="67" t="s">
        <v>79</v>
      </c>
      <c r="B52" s="68"/>
      <c r="C52" s="68"/>
      <c r="D52" s="68"/>
      <c r="E52" s="68"/>
      <c r="F52" s="68"/>
      <c r="G52" s="69"/>
      <c r="H52" s="28">
        <f>250+5451.6</f>
        <v>5701.6</v>
      </c>
      <c r="I52" s="35">
        <v>0.7</v>
      </c>
    </row>
    <row r="53" spans="1:8" ht="24.75" customHeight="1">
      <c r="A53" s="74" t="s">
        <v>53</v>
      </c>
      <c r="B53" s="75"/>
      <c r="C53" s="75"/>
      <c r="D53" s="75"/>
      <c r="E53" s="75"/>
      <c r="F53" s="75"/>
      <c r="G53" s="76"/>
      <c r="H53" s="28">
        <v>0</v>
      </c>
    </row>
    <row r="54" spans="1:8" ht="24.75" customHeight="1">
      <c r="A54" s="74" t="s">
        <v>54</v>
      </c>
      <c r="B54" s="75"/>
      <c r="C54" s="75"/>
      <c r="D54" s="75"/>
      <c r="E54" s="75"/>
      <c r="F54" s="75"/>
      <c r="G54" s="76"/>
      <c r="H54" s="28">
        <v>0</v>
      </c>
    </row>
    <row r="55" spans="1:8" ht="36" customHeight="1">
      <c r="A55" s="74" t="s">
        <v>55</v>
      </c>
      <c r="B55" s="75"/>
      <c r="C55" s="75"/>
      <c r="D55" s="75"/>
      <c r="E55" s="75"/>
      <c r="F55" s="75"/>
      <c r="G55" s="76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5701.6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70" t="s">
        <v>45</v>
      </c>
      <c r="B58" s="71"/>
      <c r="C58" s="71"/>
      <c r="D58" s="72"/>
      <c r="E58" s="72"/>
      <c r="F58" s="72"/>
      <c r="G58" s="73"/>
      <c r="H58" s="4" t="s">
        <v>77</v>
      </c>
    </row>
    <row r="59" spans="1:9" ht="12.75" customHeight="1">
      <c r="A59" s="67" t="s">
        <v>44</v>
      </c>
      <c r="B59" s="68"/>
      <c r="C59" s="68"/>
      <c r="D59" s="68"/>
      <c r="E59" s="68"/>
      <c r="F59" s="68"/>
      <c r="G59" s="69"/>
      <c r="H59" s="28">
        <v>13713.96</v>
      </c>
      <c r="I59" s="35">
        <v>2.19</v>
      </c>
    </row>
    <row r="60" spans="1:8" ht="24" customHeight="1">
      <c r="A60" s="67" t="s">
        <v>49</v>
      </c>
      <c r="B60" s="68"/>
      <c r="C60" s="68"/>
      <c r="D60" s="68"/>
      <c r="E60" s="68"/>
      <c r="F60" s="68"/>
      <c r="G60" s="69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13713.96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4" t="s">
        <v>60</v>
      </c>
      <c r="B63" s="85"/>
      <c r="C63" s="85"/>
      <c r="D63" s="85"/>
      <c r="E63" s="85"/>
      <c r="F63" s="85"/>
      <c r="G63" s="85"/>
      <c r="H63" s="86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70" t="s">
        <v>43</v>
      </c>
      <c r="B65" s="71"/>
      <c r="C65" s="71"/>
      <c r="D65" s="72"/>
      <c r="E65" s="72"/>
      <c r="F65" s="72"/>
      <c r="G65" s="73"/>
      <c r="H65" s="4" t="s">
        <v>77</v>
      </c>
    </row>
    <row r="66" spans="1:9" ht="36.75" customHeight="1">
      <c r="A66" s="67" t="s">
        <v>38</v>
      </c>
      <c r="B66" s="68"/>
      <c r="C66" s="68"/>
      <c r="D66" s="68"/>
      <c r="E66" s="68"/>
      <c r="F66" s="68"/>
      <c r="G66" s="69"/>
      <c r="H66" s="28">
        <f>12*B5*I66</f>
        <v>6376.536000000001</v>
      </c>
      <c r="I66" s="35">
        <v>1.06</v>
      </c>
    </row>
    <row r="67" spans="1:9" ht="24.75" customHeight="1">
      <c r="A67" s="74" t="s">
        <v>39</v>
      </c>
      <c r="B67" s="75"/>
      <c r="C67" s="75"/>
      <c r="D67" s="75"/>
      <c r="E67" s="75"/>
      <c r="F67" s="75"/>
      <c r="G67" s="76"/>
      <c r="H67" s="28">
        <f>12*B5*I67</f>
        <v>4511.700000000001</v>
      </c>
      <c r="I67" s="35">
        <v>0.75</v>
      </c>
    </row>
    <row r="68" spans="1:9" ht="36.75" customHeight="1">
      <c r="A68" s="67" t="s">
        <v>48</v>
      </c>
      <c r="B68" s="68"/>
      <c r="C68" s="68"/>
      <c r="D68" s="68"/>
      <c r="E68" s="68"/>
      <c r="F68" s="68"/>
      <c r="G68" s="69"/>
      <c r="H68" s="28">
        <f>12*B5*I68</f>
        <v>7579.656000000001</v>
      </c>
      <c r="I68" s="35">
        <v>1.26</v>
      </c>
    </row>
    <row r="69" spans="1:9" ht="24.75" customHeight="1">
      <c r="A69" s="74" t="s">
        <v>40</v>
      </c>
      <c r="B69" s="75"/>
      <c r="C69" s="75"/>
      <c r="D69" s="75"/>
      <c r="E69" s="75"/>
      <c r="F69" s="75"/>
      <c r="G69" s="76"/>
      <c r="H69" s="28">
        <f>12*B5*I69</f>
        <v>1443.7440000000001</v>
      </c>
      <c r="I69" s="35">
        <v>0.24</v>
      </c>
    </row>
    <row r="70" spans="1:9" ht="25.5" customHeight="1">
      <c r="A70" s="67" t="s">
        <v>41</v>
      </c>
      <c r="B70" s="68"/>
      <c r="C70" s="68"/>
      <c r="D70" s="68"/>
      <c r="E70" s="68"/>
      <c r="F70" s="68"/>
      <c r="G70" s="69"/>
      <c r="H70" s="28">
        <f>12*B5*I70</f>
        <v>2646.864</v>
      </c>
      <c r="I70" s="35">
        <v>0.44</v>
      </c>
    </row>
    <row r="71" spans="1:9" ht="24.75" customHeight="1">
      <c r="A71" s="74" t="s">
        <v>42</v>
      </c>
      <c r="B71" s="75"/>
      <c r="C71" s="75"/>
      <c r="D71" s="75"/>
      <c r="E71" s="75"/>
      <c r="F71" s="75"/>
      <c r="G71" s="76"/>
      <c r="H71" s="28">
        <f>12*B5*I71</f>
        <v>902.34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23460.84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70" t="s">
        <v>46</v>
      </c>
      <c r="B74" s="71"/>
      <c r="C74" s="71"/>
      <c r="D74" s="72"/>
      <c r="E74" s="72"/>
      <c r="F74" s="72"/>
      <c r="G74" s="73"/>
      <c r="H74" s="4" t="s">
        <v>77</v>
      </c>
    </row>
    <row r="75" spans="1:8" ht="41.25" customHeight="1">
      <c r="A75" s="67" t="s">
        <v>68</v>
      </c>
      <c r="B75" s="68"/>
      <c r="C75" s="68"/>
      <c r="D75" s="68"/>
      <c r="E75" s="68"/>
      <c r="F75" s="68"/>
      <c r="G75" s="69"/>
      <c r="H75" s="28">
        <v>2646.29</v>
      </c>
    </row>
    <row r="76" spans="1:8" ht="34.5" customHeight="1">
      <c r="A76" s="74" t="s">
        <v>52</v>
      </c>
      <c r="B76" s="75"/>
      <c r="C76" s="75"/>
      <c r="D76" s="75"/>
      <c r="E76" s="75"/>
      <c r="F76" s="75"/>
      <c r="G76" s="76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2646.29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70" t="s">
        <v>47</v>
      </c>
      <c r="B79" s="71"/>
      <c r="C79" s="71"/>
      <c r="D79" s="72"/>
      <c r="E79" s="72"/>
      <c r="F79" s="72"/>
      <c r="G79" s="73"/>
      <c r="H79" s="4" t="s">
        <v>77</v>
      </c>
    </row>
    <row r="80" spans="1:8" ht="27.75" customHeight="1">
      <c r="A80" s="67" t="s">
        <v>80</v>
      </c>
      <c r="B80" s="68"/>
      <c r="C80" s="68"/>
      <c r="D80" s="68"/>
      <c r="E80" s="68"/>
      <c r="F80" s="68"/>
      <c r="G80" s="69"/>
      <c r="H80" s="28">
        <f>1824</f>
        <v>1824</v>
      </c>
    </row>
    <row r="81" spans="1:8" ht="24.75" customHeight="1">
      <c r="A81" s="67" t="s">
        <v>50</v>
      </c>
      <c r="B81" s="68"/>
      <c r="C81" s="68"/>
      <c r="D81" s="68"/>
      <c r="E81" s="68"/>
      <c r="F81" s="68"/>
      <c r="G81" s="69"/>
      <c r="H81" s="28">
        <v>0</v>
      </c>
    </row>
    <row r="82" spans="1:8" ht="29.25" customHeight="1">
      <c r="A82" s="80" t="s">
        <v>78</v>
      </c>
      <c r="B82" s="81"/>
      <c r="C82" s="81"/>
      <c r="D82" s="81"/>
      <c r="E82" s="81"/>
      <c r="F82" s="81"/>
      <c r="G82" s="82"/>
      <c r="H82" s="28">
        <v>0</v>
      </c>
    </row>
    <row r="83" spans="1:8" ht="24.75" customHeight="1">
      <c r="A83" s="74" t="s">
        <v>51</v>
      </c>
      <c r="B83" s="75"/>
      <c r="C83" s="75"/>
      <c r="D83" s="75"/>
      <c r="E83" s="75"/>
      <c r="F83" s="75"/>
      <c r="G83" s="76"/>
      <c r="H83" s="28">
        <v>0</v>
      </c>
    </row>
    <row r="84" spans="1:8" ht="38.25" customHeight="1">
      <c r="A84" s="77" t="s">
        <v>69</v>
      </c>
      <c r="B84" s="78"/>
      <c r="C84" s="78"/>
      <c r="D84" s="78"/>
      <c r="E84" s="78"/>
      <c r="F84" s="78"/>
      <c r="G84" s="79"/>
      <c r="H84" s="28">
        <v>0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1824</v>
      </c>
    </row>
    <row r="86" ht="12.75">
      <c r="H86" s="33"/>
    </row>
    <row r="88" ht="12.75">
      <c r="A88" t="s">
        <v>62</v>
      </c>
    </row>
  </sheetData>
  <sheetProtection/>
  <mergeCells count="48"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81:G81"/>
    <mergeCell ref="A83:G83"/>
    <mergeCell ref="A84:G84"/>
    <mergeCell ref="A82:G82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44:G44"/>
    <mergeCell ref="A51:G51"/>
    <mergeCell ref="A41:G41"/>
    <mergeCell ref="A42:G42"/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lmas</cp:lastModifiedBy>
  <cp:lastPrinted>2015-03-04T07:43:14Z</cp:lastPrinted>
  <dcterms:created xsi:type="dcterms:W3CDTF">2008-05-04T04:13:06Z</dcterms:created>
  <dcterms:modified xsi:type="dcterms:W3CDTF">2015-04-10T10:15:15Z</dcterms:modified>
  <cp:category/>
  <cp:version/>
  <cp:contentType/>
  <cp:contentStatus/>
</cp:coreProperties>
</file>