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Отчет 2014 УО" sheetId="1" r:id="rId1"/>
    <sheet name="Отчет 2013 УО" sheetId="2" r:id="rId2"/>
  </sheets>
  <definedNames/>
  <calcPr fullCalcOnLoad="1"/>
</workbook>
</file>

<file path=xl/sharedStrings.xml><?xml version="1.0" encoding="utf-8"?>
<sst xmlns="http://schemas.openxmlformats.org/spreadsheetml/2006/main" count="354" uniqueCount="187">
  <si>
    <t>Итог</t>
  </si>
  <si>
    <t>Начислено жителям</t>
  </si>
  <si>
    <t>Оплачено жителями</t>
  </si>
  <si>
    <t>Остаток средств на начало отчетного года</t>
  </si>
  <si>
    <t>Итоговый баланс по дому на конец отчетного года</t>
  </si>
  <si>
    <t>Остаток средств за отчетный год</t>
  </si>
  <si>
    <t>Адрес:</t>
  </si>
  <si>
    <t>Площадь дома:</t>
  </si>
  <si>
    <t>Количество прописанных:</t>
  </si>
  <si>
    <t>Количество квартир:</t>
  </si>
  <si>
    <r>
      <t>Количество неж.помещ.:</t>
    </r>
  </si>
  <si>
    <t>Тариф по Содержанию общего имущества:</t>
  </si>
  <si>
    <t>Тариф по Текущему ремонту общ.имущ-ва:</t>
  </si>
  <si>
    <t>Тариф по Капитальному ремонту общ.имущ-ва:</t>
  </si>
  <si>
    <t>Начислено по нежилым</t>
  </si>
  <si>
    <t>Оплачено по нежилым</t>
  </si>
  <si>
    <t>Тариф по вывозу твердых бытовых отходов:</t>
  </si>
  <si>
    <t>Вывоз твердых бытовых отходов (ТБО):</t>
  </si>
  <si>
    <t>Итого по содержанию общего имущества:</t>
  </si>
  <si>
    <t>Итого по ремонту общего имущества:</t>
  </si>
  <si>
    <t>руб./кв.м./мес.</t>
  </si>
  <si>
    <t>Перечень обязательных услуг / работ по Содержанию общего имущества:</t>
  </si>
  <si>
    <t>Перечень дополнительных услуг / работ по Содержанию общего имущества:</t>
  </si>
  <si>
    <t>Перечень обязательных услуг / работ по Ремонту общего имущества:</t>
  </si>
  <si>
    <t>Перечень дополнительных услуг / работ по Ремонту общего имущества:</t>
  </si>
  <si>
    <t>Перечень прочих услуг / работ по Содержанию и Ремонту общего имущества:</t>
  </si>
  <si>
    <t>Рем.общ.им.</t>
  </si>
  <si>
    <t>Сод.общ.им.</t>
  </si>
  <si>
    <t>ВСЕГО:</t>
  </si>
  <si>
    <t>Выполнение перечня обязательных услуг / работ по Содержанию общего имущества:</t>
  </si>
  <si>
    <r>
      <t>Управление многоквартирным домом:</t>
    </r>
    <r>
      <rPr>
        <sz val="8"/>
        <rFont val="Arial Cyr"/>
        <family val="2"/>
      </rPr>
      <t xml:space="preserve"> управление содержанием общего имущества (договорно-правовая деятельность, технический контроль и планирование, финансово-экономическая деятельность, работа с населением, работа с контролирующими и надзорными органами, предоставление коммунальных услуг, деятельность по энергосбережению и энергоэкономии)</t>
    </r>
  </si>
  <si>
    <r>
      <t>Услуги финансового, хозяйственного и лицевого учета:</t>
    </r>
    <r>
      <rPr>
        <sz val="8"/>
        <rFont val="Arial Cyr"/>
        <family val="2"/>
      </rPr>
      <t xml:space="preserve"> ведение бухгалтерского учета, ведение баз данных по начислению и оплате услуг, проведение перерасчетов, выдача справок, передача информации в Вычислительный центр</t>
    </r>
  </si>
  <si>
    <r>
      <t>Паспортный стол:</t>
    </r>
    <r>
      <rPr>
        <sz val="8"/>
        <rFont val="Arial Cyr"/>
        <family val="2"/>
      </rPr>
      <t xml:space="preserve"> деятельность паспортиста по регистрационному учету граждан и оформлению документов</t>
    </r>
  </si>
  <si>
    <r>
      <t>Диспетчерское обслуживание:</t>
    </r>
    <r>
      <rPr>
        <sz val="8"/>
        <rFont val="Arial Cyr"/>
        <family val="2"/>
      </rPr>
      <t xml:space="preserve"> прием текущих заявок от граждан и юридических лиц, координация выхода специалистов по заявкам, консультации о порядке и способах разрешения жилищно-коммунальных вопросов</t>
    </r>
  </si>
  <si>
    <r>
      <t>Услуги Вычислительного центра:</t>
    </r>
    <r>
      <rPr>
        <sz val="8"/>
        <rFont val="Arial Cyr"/>
        <family val="2"/>
      </rPr>
      <t xml:space="preserve"> обработка платежей, печать квитанций ЖКУ, доставка платежных извещений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</si>
  <si>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содержание общего имущества</t>
    </r>
  </si>
  <si>
    <r>
      <t>Организационно-эксплуатационные расходы:</t>
    </r>
    <r>
      <rPr>
        <sz val="8"/>
        <rFont val="Arial Cyr"/>
        <family val="2"/>
      </rPr>
      <t xml:space="preserve"> затраты на аренду офисного помещения и оплату коммунальных услуг; затраты на амортизацию оргтехники, мебели и транспортных средств; затраты на покупку расходных материалов, канцелярских товаров; транспортные и телефонные расходы; затраты на аттестацию и повышение квалификации специалистов</t>
    </r>
  </si>
  <si>
    <t>Выполнение перечня дополнительных услуг / работ по Содержанию общего имущества:</t>
  </si>
  <si>
    <r>
      <t>Инженерно-техническое и организационно-правовое обслуживание:</t>
    </r>
    <r>
      <rPr>
        <sz val="8"/>
        <rFont val="Arial Cyr"/>
        <family val="2"/>
      </rPr>
      <t xml:space="preserve"> управление ремонтом общего имущества (в т.ч. заключение и сопровождение договорных отношений, изготовление проектной и сметной документации, технический надзор за выполняемыми работами, приемка выполненных работ)</t>
    </r>
  </si>
  <si>
    <r>
      <t>Аварийно-техническое обслуживание:</t>
    </r>
    <r>
      <rPr>
        <sz val="8"/>
        <rFont val="Arial Cyr"/>
        <family val="2"/>
      </rPr>
      <t xml:space="preserve"> круглосуточный прием заявок по жилищному фонду и устранение аварий на системах теплоснабжения, водоснабжения и водоотведения, электроснабжения</t>
    </r>
  </si>
  <si>
    <r>
      <t>Обслуживание системы электроснабжения (электрик):</t>
    </r>
    <r>
      <rPr>
        <sz val="8"/>
        <rFont val="Arial Cyr"/>
        <family val="2"/>
      </rPr>
      <t xml:space="preserve"> выполнение заявок и регламентных работ по общедомовой системе электроснабжения, электрооборудованию и подводящим общедомовым сетям</t>
    </r>
  </si>
  <si>
    <r>
      <t>Материально-технические расходы:</t>
    </r>
    <r>
      <rPr>
        <sz val="8"/>
        <rFont val="Arial Cyr"/>
        <family val="2"/>
      </rPr>
      <t xml:space="preserve"> затраты на материалы, инструменты, оборудование и спецодежду для выполнения техническим персоналом работ по содержанию и ремонту общего имущества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</si>
  <si>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ремонт общего имущества</t>
    </r>
  </si>
  <si>
    <t>Выполнение перечня обязательных услуг / работ по Ремонту общего имущества:</t>
  </si>
  <si>
    <r>
      <t>Вывоз ТБО:</t>
    </r>
    <r>
      <rPr>
        <sz val="8"/>
        <rFont val="Arial Cyr"/>
        <family val="2"/>
      </rPr>
      <t xml:space="preserve"> содержание контейнерных площадок, вывоз бытового мусора</t>
    </r>
  </si>
  <si>
    <t>Выполнение работ по Вывозу твердых бытовых отходов</t>
  </si>
  <si>
    <t>Выполнение перечня дополнительных услуг / работ по Ремонту общего имущества:</t>
  </si>
  <si>
    <t>Выполнение перечня прочих услуг / работ по Содержанию и Ремонту общего имущества:</t>
  </si>
  <si>
    <r>
      <t>Обслуживание систем отопления, водоснабжения и водоотведения (слесарь-сантехник):</t>
    </r>
    <r>
      <rPr>
        <sz val="8"/>
        <rFont val="Arial Cyr"/>
        <family val="2"/>
      </rPr>
      <t xml:space="preserve"> выполнение заявок и регламентных работ по общедомовым системам отопления, водоснабжения и водоотведения, а при наличии печного отопления – выполнение работ по содержанию печных труб и дымовых каналов</t>
    </r>
  </si>
  <si>
    <r>
      <t>Вывоз ЖБО:</t>
    </r>
    <r>
      <rPr>
        <sz val="8"/>
        <rFont val="Arial Cyr"/>
        <family val="2"/>
      </rPr>
      <t xml:space="preserve"> обслуживание выгребных ям, вывоз жидких бытовых отходов (ЖБО)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</si>
  <si>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Обслуживание дверных и оконных заполнений:</t>
    </r>
    <r>
      <rPr>
        <sz val="8"/>
        <rFont val="Arial Cyr"/>
        <family val="2"/>
      </rPr>
      <t xml:space="preserve"> замена разбитых оконных стекол в подъездах, восстановление крепление входных дверей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</si>
  <si>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</si>
  <si>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Уборка придомовой территории (дворник):</t>
    </r>
    <r>
      <rPr>
        <sz val="8"/>
        <rFont val="Arial Cyr"/>
        <family val="2"/>
      </rPr>
      <t xml:space="preserve"> периодическая уборка придомовой территории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</si>
  <si>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Санитарная уборка помещений общего пользования (техничка):</t>
    </r>
    <r>
      <rPr>
        <sz val="8"/>
        <rFont val="Arial Cyr"/>
        <family val="2"/>
      </rPr>
      <t xml:space="preserve"> периодическая уборка помещений общего пользования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</si>
  <si>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</si>
  <si>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t>0 шт.</t>
  </si>
  <si>
    <t>2,19 руб/кв.м/мес</t>
  </si>
  <si>
    <t>0,00 руб/кв.м/мес</t>
  </si>
  <si>
    <t>Статьи текущих затрат по Содержанию общего имущества</t>
  </si>
  <si>
    <t>Статьи текущих затрат по Ремонту общего имущества и прочим работам</t>
  </si>
  <si>
    <t>Структура плановых затрат</t>
  </si>
  <si>
    <t>Директор ООО "УК "Ленинский массив"______________________________В.П.Карелин</t>
  </si>
  <si>
    <t>5,69 руб/кв.м/мес</t>
  </si>
  <si>
    <r>
      <t>Механизированная уборка придомовой территории от снега:</t>
    </r>
    <r>
      <rPr>
        <sz val="8"/>
        <rFont val="Arial Cyr"/>
        <family val="2"/>
      </rPr>
      <t xml:space="preserve"> расчистка въезда во двор и внутри дворовая сдвижка снега при обильных снегопадах</t>
    </r>
    <r>
      <rPr>
        <sz val="8"/>
        <color indexed="12"/>
        <rFont val="Arial Cyr"/>
        <family val="2"/>
      </rPr>
      <t xml:space="preserve"> –   – выполняется собственниками самостоятельно                                                                                          </t>
    </r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</si>
  <si>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</t>
    </r>
  </si>
  <si>
    <t>ул.Кедровая,36</t>
  </si>
  <si>
    <t>704,0</t>
  </si>
  <si>
    <t>6,76 руб/кв.м/мес</t>
  </si>
  <si>
    <t>Отчет ООО "УК "Ленинский массив"</t>
  </si>
  <si>
    <t>по содержанию и ремонту общего имущества в многоквартирном доме за период:  2013г.</t>
  </si>
  <si>
    <t>79 чел.</t>
  </si>
  <si>
    <t>23 шт.</t>
  </si>
  <si>
    <t>Сумма за 2013г.</t>
  </si>
  <si>
    <t>Начислено за 2013г.</t>
  </si>
  <si>
    <t>Оплачено  за 2013г.</t>
  </si>
  <si>
    <t>Затраты за 2013г.</t>
  </si>
  <si>
    <t>Итог на 31.12.2013г.</t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</si>
  <si>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                                                                                          </t>
    </r>
    <r>
      <rPr>
        <b/>
        <sz val="8"/>
        <rFont val="Arial Cyr"/>
        <family val="0"/>
      </rPr>
      <t>Оштукатуривание дымохода   -  декабрь</t>
    </r>
    <r>
      <rPr>
        <sz val="8"/>
        <rFont val="Arial Cyr"/>
        <family val="2"/>
      </rPr>
      <t xml:space="preserve">                                                                                                                                                                </t>
    </r>
    <r>
      <rPr>
        <b/>
        <sz val="8"/>
        <rFont val="Arial Cyr"/>
        <family val="0"/>
      </rPr>
      <t xml:space="preserve"> Устройство эвакуационной лестницы- февраль </t>
    </r>
    <r>
      <rPr>
        <sz val="8"/>
        <rFont val="Arial Cyr"/>
        <family val="2"/>
      </rPr>
      <t xml:space="preserve">                                                                                   </t>
    </r>
    <r>
      <rPr>
        <b/>
        <sz val="8"/>
        <rFont val="Arial Cyr"/>
        <family val="0"/>
      </rPr>
      <t xml:space="preserve">  </t>
    </r>
    <r>
      <rPr>
        <sz val="8"/>
        <rFont val="Arial Cyr"/>
        <family val="2"/>
      </rPr>
      <t xml:space="preserve">                                                              </t>
    </r>
    <r>
      <rPr>
        <b/>
        <sz val="8"/>
        <rFont val="Arial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</si>
  <si>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Механизированная уборка придомовой территории от мусора: </t>
    </r>
    <r>
      <rPr>
        <sz val="8"/>
        <rFont val="Arial Cyr"/>
        <family val="0"/>
      </rPr>
      <t>вывоз мусорных накоплений, листвы, веток и несанкционированного строительного мусора –</t>
    </r>
    <r>
      <rPr>
        <b/>
        <sz val="8"/>
        <rFont val="Arial CYR"/>
        <family val="2"/>
      </rPr>
      <t xml:space="preserve"> </t>
    </r>
    <r>
      <rPr>
        <b/>
        <sz val="8"/>
        <color indexed="12"/>
        <rFont val="Arial CYR"/>
        <family val="0"/>
      </rPr>
      <t xml:space="preserve">  </t>
    </r>
    <r>
      <rPr>
        <sz val="8"/>
        <color indexed="12"/>
        <rFont val="Arial CYR"/>
        <family val="0"/>
      </rPr>
      <t xml:space="preserve"> выполняется собственниками самостоятельно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color indexed="12"/>
        <rFont val="Arial CYR"/>
        <family val="0"/>
      </rPr>
      <t xml:space="preserve">    </t>
    </r>
    <r>
      <rPr>
        <b/>
        <sz val="8"/>
        <rFont val="Arial CYR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</si>
  <si>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–      </t>
    </r>
    <r>
      <rPr>
        <b/>
        <sz val="8"/>
        <rFont val="Arial Cyr"/>
        <family val="0"/>
      </rPr>
      <t xml:space="preserve">Окрашивание контейнерных баков -июнь </t>
    </r>
    <r>
      <rPr>
        <sz val="8"/>
        <color indexed="12"/>
        <rFont val="Arial Cyr"/>
        <family val="2"/>
      </rPr>
      <t xml:space="preserve">                                                                                                             </t>
    </r>
    <r>
      <rPr>
        <b/>
        <sz val="8"/>
        <rFont val="Arial Cyr"/>
        <family val="0"/>
      </rPr>
      <t xml:space="preserve"> </t>
    </r>
    <r>
      <rPr>
        <sz val="8"/>
        <color indexed="12"/>
        <rFont val="Arial Cyr"/>
        <family val="2"/>
      </rPr>
      <t xml:space="preserve">                                                                                                               </t>
    </r>
  </si>
  <si>
    <r>
      <t>Благоустройство придомовой территории:</t>
    </r>
    <r>
      <rPr>
        <sz val="8"/>
        <rFont val="Arial Cyr"/>
        <family val="2"/>
      </rPr>
      <t xml:space="preserve"> рыхление снега в весенний период снеготаяния, сбор/уборка оттаявшего мусора, кошение травы</t>
    </r>
    <r>
      <rPr>
        <sz val="8"/>
        <color indexed="12"/>
        <rFont val="Arial Cyr"/>
        <family val="2"/>
      </rPr>
      <t xml:space="preserve"> –   выполняется собственниками самостоятельно                                                                                                                                                                 </t>
    </r>
    <r>
      <rPr>
        <b/>
        <sz val="8"/>
        <rFont val="Arial Cyr"/>
        <family val="0"/>
      </rPr>
      <t xml:space="preserve">                                                                                                    </t>
    </r>
  </si>
  <si>
    <r>
      <t>Благоустройство придомовой территории:</t>
    </r>
    <r>
      <rPr>
        <sz val="8"/>
        <rFont val="Arial Cyr"/>
        <family val="2"/>
      </rPr>
      <t xml:space="preserve"> рыхление снега в весенний период снеготаяния, сбор/уборка оттаявшего мусора, кошение травы</t>
    </r>
    <r>
      <rPr>
        <sz val="8"/>
        <color indexed="12"/>
        <rFont val="Arial Cyr"/>
        <family val="2"/>
      </rPr>
      <t xml:space="preserve"> –   выполняется собственниками самостоятельно                                                                                </t>
    </r>
  </si>
  <si>
    <r>
      <t xml:space="preserve">Механизированная уборка придомовой территории от мусора: </t>
    </r>
    <r>
      <rPr>
        <sz val="8"/>
        <rFont val="Arial Cyr"/>
        <family val="0"/>
      </rPr>
      <t>вывоз мусорных накоплений, листвы, веток и несанкционированного строительного мусора –</t>
    </r>
    <r>
      <rPr>
        <b/>
        <sz val="8"/>
        <rFont val="Arial CYR"/>
        <family val="2"/>
      </rPr>
      <t xml:space="preserve"> </t>
    </r>
    <r>
      <rPr>
        <b/>
        <sz val="8"/>
        <color indexed="12"/>
        <rFont val="Arial CYR"/>
        <family val="0"/>
      </rPr>
      <t xml:space="preserve">  </t>
    </r>
    <r>
      <rPr>
        <sz val="8"/>
        <color indexed="12"/>
        <rFont val="Arial CYR"/>
        <family val="0"/>
      </rPr>
      <t xml:space="preserve"> выполняется собственниками самостоятельно                                                                   </t>
    </r>
  </si>
  <si>
    <t>69 чел.</t>
  </si>
  <si>
    <t>по содержанию и ремонту общего имущества в многоквартирном доме за период:  2014г.</t>
  </si>
  <si>
    <t>Начислено за 2014г.</t>
  </si>
  <si>
    <t>Оплачено  за 2014г.</t>
  </si>
  <si>
    <t>Затраты за 2014г.</t>
  </si>
  <si>
    <t>Итог на 31.12.2014г.</t>
  </si>
  <si>
    <t>Остаток средств за 2014 г.</t>
  </si>
  <si>
    <t>Остаток средств на 01.01.2014 г.</t>
  </si>
  <si>
    <t>Итоговый баланс по дому на 31.12.2014 г.</t>
  </si>
  <si>
    <t>Сумма за 2014г.</t>
  </si>
  <si>
    <t>КодНаряда</t>
  </si>
  <si>
    <t>Пр</t>
  </si>
  <si>
    <t>КодЗаявки</t>
  </si>
  <si>
    <t>ДатаВыполнения</t>
  </si>
  <si>
    <t>ВремяСтарт</t>
  </si>
  <si>
    <t>ВремяФиниш</t>
  </si>
  <si>
    <t>КолЧасов</t>
  </si>
  <si>
    <t>КолЧеловек</t>
  </si>
  <si>
    <t>ВыполненРаботы</t>
  </si>
  <si>
    <t>ИспользованМатериалы</t>
  </si>
  <si>
    <t>Объем</t>
  </si>
  <si>
    <t>ЕдИзм</t>
  </si>
  <si>
    <t>ИсполнительФИО</t>
  </si>
  <si>
    <t>СуммаТариф</t>
  </si>
  <si>
    <t>СуммаПлатноКасс</t>
  </si>
  <si>
    <t>СуммаПлатноБанк</t>
  </si>
  <si>
    <t>ЛСквартиры</t>
  </si>
  <si>
    <t>НарядВыполнен</t>
  </si>
  <si>
    <t>ПодомовойУчет</t>
  </si>
  <si>
    <t>ПримечаниеПодомУчет</t>
  </si>
  <si>
    <t>Услуга</t>
  </si>
  <si>
    <t>Вид</t>
  </si>
  <si>
    <t>ПодВид</t>
  </si>
  <si>
    <t>Расщиплено</t>
  </si>
  <si>
    <t>РасщипНаряд</t>
  </si>
  <si>
    <t>19.12.14</t>
  </si>
  <si>
    <t>12:00</t>
  </si>
  <si>
    <t>13:30</t>
  </si>
  <si>
    <t>Очистка придомовой территории от снега.</t>
  </si>
  <si>
    <t>Спецтехника : фронтальный погрузчик - 1300 р/ч, рабочий - 220 р/ч.</t>
  </si>
  <si>
    <t>мн.дом</t>
  </si>
  <si>
    <t/>
  </si>
  <si>
    <t>Содержание общего имущества</t>
  </si>
  <si>
    <t>СОИ (работы)</t>
  </si>
  <si>
    <t>Сезонные работы</t>
  </si>
  <si>
    <t>02.12.14</t>
  </si>
  <si>
    <t>11:00</t>
  </si>
  <si>
    <t>Сброс снежных навесов с кровли ж/д - 30м/п.</t>
  </si>
  <si>
    <t>СОИ (системы)</t>
  </si>
  <si>
    <t>Крыши и водосточные системы</t>
  </si>
  <si>
    <t>31.10.14</t>
  </si>
  <si>
    <t>15:00</t>
  </si>
  <si>
    <t>16:00</t>
  </si>
  <si>
    <t>Замена патрона, лампы.</t>
  </si>
  <si>
    <t>Патрон - 1 шт., лампа 60 вт - 2 шт.</t>
  </si>
  <si>
    <t>Электроснабжение</t>
  </si>
  <si>
    <t>30.10.14</t>
  </si>
  <si>
    <t>13:00</t>
  </si>
  <si>
    <t>16:30</t>
  </si>
  <si>
    <t>Оштукатуривание дымохода - 4 м/п.</t>
  </si>
  <si>
    <t>Глина - 20 кг.</t>
  </si>
  <si>
    <t>Специальные общедомовые технические устройства</t>
  </si>
  <si>
    <t>09.09.14</t>
  </si>
  <si>
    <t>14:00</t>
  </si>
  <si>
    <t>Необходима полная ревизия эл.щита, коридорной проводки.</t>
  </si>
  <si>
    <t>01.09.14</t>
  </si>
  <si>
    <t>09:40</t>
  </si>
  <si>
    <t>Очистка кровли на площади 150 кв.м. Устранение течи кровли.</t>
  </si>
  <si>
    <t>Пена монтажная - 1 бал., гвозди 150мм - 1,5 кг.</t>
  </si>
  <si>
    <t>15.04.14</t>
  </si>
  <si>
    <t>15:30</t>
  </si>
  <si>
    <t>Осмотр кровли, ремонт конька.</t>
  </si>
  <si>
    <t>Доска  обр. 25 х 50 - 16 м\п, гвозди 150мм - 1,5кг.</t>
  </si>
  <si>
    <t>10.02.14</t>
  </si>
  <si>
    <t>10:40</t>
  </si>
  <si>
    <t>11:15</t>
  </si>
  <si>
    <t>Сброс снега : навесы - 10 м/п, козырёк - 2 кв.м.</t>
  </si>
  <si>
    <t>06.02.14</t>
  </si>
  <si>
    <t>14:30</t>
  </si>
  <si>
    <t>Отогрев ХВС Д 15мм - 5 м/п (сталь).</t>
  </si>
  <si>
    <t>Водопровод и канализация, горячее водоснабжение</t>
  </si>
  <si>
    <t>27.03.14</t>
  </si>
  <si>
    <t>09:00</t>
  </si>
  <si>
    <t>Устранение течи в кровле.</t>
  </si>
  <si>
    <t>Пена монт.- 1 бал. 1000мл.</t>
  </si>
  <si>
    <t>21.03.14</t>
  </si>
  <si>
    <t>Спецтехника: фронтальный погрузчик - 1 ед. 1400 руб/час.</t>
  </si>
  <si>
    <t>19.03.14</t>
  </si>
  <si>
    <t>10:00</t>
  </si>
  <si>
    <t>Установлены подпорки в МОП.</t>
  </si>
  <si>
    <t>Плаха 50мм - 10 шт., гвозди 150мм -20 шт.</t>
  </si>
  <si>
    <t>Стены и фасады</t>
  </si>
  <si>
    <t>14.05.14</t>
  </si>
  <si>
    <t>17:00</t>
  </si>
  <si>
    <t>Планировка придомовой территории.</t>
  </si>
  <si>
    <t>Спецтехника: фронтальный погрузчик 1400 руб/час - 1 шт.,</t>
  </si>
  <si>
    <t>Внешнее благоустройство</t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</si>
  <si>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 -</t>
    </r>
    <r>
      <rPr>
        <b/>
        <sz val="8"/>
        <rFont val="Arial Cyr"/>
        <family val="0"/>
      </rPr>
      <t>Сброс снега</t>
    </r>
  </si>
  <si>
    <r>
      <t>Механизированная уборка придомовой территории от снега:</t>
    </r>
    <r>
      <rPr>
        <sz val="8"/>
        <rFont val="Arial Cyr"/>
        <family val="2"/>
      </rPr>
      <t xml:space="preserve"> расчистка въезда во двор и внутри дворовая сдвижка снега при обильных снегопадах </t>
    </r>
    <r>
      <rPr>
        <b/>
        <sz val="8"/>
        <rFont val="Arial Cyr"/>
        <family val="0"/>
      </rPr>
      <t>(март, декабрь)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</si>
  <si>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– </t>
    </r>
    <r>
      <rPr>
        <b/>
        <sz val="8"/>
        <rFont val="Arial Cyr"/>
        <family val="0"/>
      </rPr>
      <t xml:space="preserve">Установка подпорок в МОП (март). Работы по благоустройству придомовой территории (май)                                                                                                                                                                                                                              </t>
    </r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</si>
  <si>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                                                                                          </t>
    </r>
    <r>
      <rPr>
        <b/>
        <sz val="8"/>
        <rFont val="Arial Cyr"/>
        <family val="0"/>
      </rPr>
      <t>Ремонт дымохода   (октябрь). Ремонт кровли (март, сентябрь)</t>
    </r>
    <r>
      <rPr>
        <sz val="8"/>
        <rFont val="Arial Cyr"/>
        <family val="2"/>
      </rPr>
      <t xml:space="preserve">                                                                                                                                                               </t>
    </r>
    <r>
      <rPr>
        <b/>
        <sz val="8"/>
        <rFont val="Arial Cyr"/>
        <family val="0"/>
      </rPr>
      <t xml:space="preserve">  </t>
    </r>
    <r>
      <rPr>
        <sz val="8"/>
        <rFont val="Arial Cyr"/>
        <family val="2"/>
      </rPr>
      <t xml:space="preserve">                                                                                   </t>
    </r>
    <r>
      <rPr>
        <b/>
        <sz val="8"/>
        <rFont val="Arial Cyr"/>
        <family val="0"/>
      </rPr>
      <t xml:space="preserve">  </t>
    </r>
    <r>
      <rPr>
        <sz val="8"/>
        <rFont val="Arial Cyr"/>
        <family val="2"/>
      </rPr>
      <t xml:space="preserve">                                                              </t>
    </r>
    <r>
      <rPr>
        <b/>
        <sz val="8"/>
        <rFont val="Arial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</si>
  <si>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Доля собственников в субсидировании капитального ремонта печи</t>
  </si>
  <si>
    <t>12,45 руб/кв.м/мес</t>
  </si>
  <si>
    <t>0 руб/кв.м/мес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</si>
</sst>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_(* #,##0.00_);_(* \(#,##0.00\);_(* &quot;-&quot;??_);_(@_)"/>
    <numFmt numFmtId="170" formatCode="_(* #,##0_);_(* \(#,##0\);_(* &quot;-&quot;_);_(@_)"/>
    <numFmt numFmtId="171" formatCode="0.00000"/>
    <numFmt numFmtId="172" formatCode="0.0000"/>
    <numFmt numFmtId="173" formatCode="0.000"/>
  </numFmts>
  <fonts count="44">
    <font>
      <sz val="10"/>
      <name val="Arial Cyr"/>
      <family val="0"/>
    </font>
    <font>
      <sz val="8"/>
      <name val="Arial Cyr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color indexed="40"/>
      <name val="Arial CYR"/>
      <family val="2"/>
    </font>
    <font>
      <b/>
      <sz val="8"/>
      <name val="Arial"/>
      <family val="2"/>
    </font>
    <font>
      <b/>
      <i/>
      <sz val="10"/>
      <color indexed="9"/>
      <name val="Times New Roman CYR"/>
      <family val="1"/>
    </font>
    <font>
      <sz val="10"/>
      <color indexed="9"/>
      <name val="Arial Cyr"/>
      <family val="0"/>
    </font>
    <font>
      <sz val="8"/>
      <color indexed="12"/>
      <name val="Arial Cyr"/>
      <family val="2"/>
    </font>
    <font>
      <b/>
      <sz val="12"/>
      <color indexed="12"/>
      <name val="Times New Roman"/>
      <family val="1"/>
    </font>
    <font>
      <b/>
      <sz val="8"/>
      <color indexed="12"/>
      <name val="Arial Cyr"/>
      <family val="2"/>
    </font>
    <font>
      <sz val="10"/>
      <color indexed="12"/>
      <name val="Arial Cyr"/>
      <family val="2"/>
    </font>
    <font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8"/>
      <name val="Arial Cyr"/>
      <family val="0"/>
    </font>
    <font>
      <b/>
      <sz val="8"/>
      <color indexed="12"/>
      <name val="Arial CYR"/>
      <family val="0"/>
    </font>
    <font>
      <sz val="8"/>
      <color indexed="12"/>
      <name val="Arial CYR"/>
      <family val="0"/>
    </font>
    <font>
      <sz val="10"/>
      <color indexed="8"/>
      <name val="Arial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3" fillId="0" borderId="0">
      <alignment/>
      <protection/>
    </xf>
    <xf numFmtId="0" fontId="12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6" fillId="20" borderId="1" xfId="0" applyNumberFormat="1" applyFont="1" applyFill="1" applyBorder="1" applyAlignment="1">
      <alignment horizontal="center"/>
    </xf>
    <xf numFmtId="49" fontId="6" fillId="20" borderId="1" xfId="0" applyNumberFormat="1" applyFont="1" applyFill="1" applyBorder="1" applyAlignment="1">
      <alignment/>
    </xf>
    <xf numFmtId="49" fontId="8" fillId="0" borderId="0" xfId="0" applyNumberFormat="1" applyFont="1" applyBorder="1" applyAlignment="1" quotePrefix="1">
      <alignment horizontal="left" wrapText="1"/>
    </xf>
    <xf numFmtId="49" fontId="8" fillId="0" borderId="0" xfId="0" applyNumberFormat="1" applyFont="1" applyBorder="1" applyAlignment="1">
      <alignment wrapText="1"/>
    </xf>
    <xf numFmtId="0" fontId="0" fillId="0" borderId="0" xfId="0" applyAlignment="1">
      <alignment horizontal="right"/>
    </xf>
    <xf numFmtId="49" fontId="4" fillId="0" borderId="0" xfId="0" applyNumberFormat="1" applyFont="1" applyAlignment="1">
      <alignment horizontal="center" wrapText="1"/>
    </xf>
    <xf numFmtId="2" fontId="1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6" fillId="0" borderId="0" xfId="0" applyNumberFormat="1" applyFont="1" applyAlignment="1" quotePrefix="1">
      <alignment horizontal="left"/>
    </xf>
    <xf numFmtId="49" fontId="5" fillId="0" borderId="0" xfId="0" applyNumberFormat="1" applyFont="1" applyAlignment="1">
      <alignment/>
    </xf>
    <xf numFmtId="2" fontId="5" fillId="0" borderId="1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right"/>
    </xf>
    <xf numFmtId="49" fontId="14" fillId="20" borderId="1" xfId="0" applyNumberFormat="1" applyFont="1" applyFill="1" applyBorder="1" applyAlignment="1">
      <alignment/>
    </xf>
    <xf numFmtId="0" fontId="10" fillId="20" borderId="1" xfId="0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49" fontId="14" fillId="0" borderId="0" xfId="0" applyNumberFormat="1" applyFont="1" applyFill="1" applyAlignment="1">
      <alignment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wrapText="1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2" fontId="6" fillId="0" borderId="1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  <xf numFmtId="2" fontId="14" fillId="0" borderId="1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right"/>
    </xf>
    <xf numFmtId="2" fontId="9" fillId="24" borderId="1" xfId="0" applyNumberFormat="1" applyFont="1" applyFill="1" applyBorder="1" applyAlignment="1">
      <alignment horizontal="center"/>
    </xf>
    <xf numFmtId="0" fontId="2" fillId="25" borderId="10" xfId="53" applyFont="1" applyFill="1" applyBorder="1" applyAlignment="1">
      <alignment horizontal="center"/>
      <protection/>
    </xf>
    <xf numFmtId="2" fontId="2" fillId="0" borderId="8" xfId="53" applyNumberFormat="1" applyFont="1" applyFill="1" applyBorder="1" applyAlignment="1">
      <alignment horizontal="right"/>
      <protection/>
    </xf>
    <xf numFmtId="0" fontId="2" fillId="26" borderId="8" xfId="53" applyFont="1" applyFill="1" applyBorder="1" applyAlignment="1">
      <alignment horizontal="right"/>
      <protection/>
    </xf>
    <xf numFmtId="0" fontId="2" fillId="26" borderId="8" xfId="53" applyFont="1" applyFill="1" applyBorder="1" applyAlignment="1">
      <alignment/>
      <protection/>
    </xf>
    <xf numFmtId="2" fontId="2" fillId="26" borderId="8" xfId="53" applyNumberFormat="1" applyFont="1" applyFill="1" applyBorder="1" applyAlignment="1">
      <alignment horizontal="right"/>
      <protection/>
    </xf>
    <xf numFmtId="0" fontId="43" fillId="3" borderId="0" xfId="53" applyFill="1" applyAlignment="1">
      <alignment/>
      <protection/>
    </xf>
    <xf numFmtId="0" fontId="0" fillId="3" borderId="0" xfId="0" applyFill="1" applyAlignment="1">
      <alignment/>
    </xf>
    <xf numFmtId="0" fontId="2" fillId="27" borderId="8" xfId="53" applyFont="1" applyFill="1" applyBorder="1" applyAlignment="1">
      <alignment horizontal="right"/>
      <protection/>
    </xf>
    <xf numFmtId="0" fontId="2" fillId="27" borderId="8" xfId="53" applyFont="1" applyFill="1" applyBorder="1" applyAlignment="1">
      <alignment/>
      <protection/>
    </xf>
    <xf numFmtId="2" fontId="2" fillId="27" borderId="8" xfId="53" applyNumberFormat="1" applyFont="1" applyFill="1" applyBorder="1" applyAlignment="1">
      <alignment horizontal="right"/>
      <protection/>
    </xf>
    <xf numFmtId="0" fontId="43" fillId="24" borderId="0" xfId="53" applyFill="1" applyAlignment="1">
      <alignment/>
      <protection/>
    </xf>
    <xf numFmtId="0" fontId="0" fillId="24" borderId="0" xfId="0" applyFill="1" applyAlignment="1">
      <alignment/>
    </xf>
    <xf numFmtId="0" fontId="2" fillId="28" borderId="8" xfId="53" applyFont="1" applyFill="1" applyBorder="1" applyAlignment="1">
      <alignment horizontal="right"/>
      <protection/>
    </xf>
    <xf numFmtId="0" fontId="2" fillId="28" borderId="8" xfId="53" applyFont="1" applyFill="1" applyBorder="1" applyAlignment="1">
      <alignment/>
      <protection/>
    </xf>
    <xf numFmtId="2" fontId="2" fillId="28" borderId="8" xfId="53" applyNumberFormat="1" applyFont="1" applyFill="1" applyBorder="1" applyAlignment="1">
      <alignment horizontal="right"/>
      <protection/>
    </xf>
    <xf numFmtId="0" fontId="43" fillId="20" borderId="0" xfId="53" applyFill="1" applyAlignment="1">
      <alignment/>
      <protection/>
    </xf>
    <xf numFmtId="0" fontId="0" fillId="20" borderId="0" xfId="0" applyFill="1" applyAlignment="1">
      <alignment/>
    </xf>
    <xf numFmtId="0" fontId="2" fillId="29" borderId="8" xfId="53" applyFont="1" applyFill="1" applyBorder="1" applyAlignment="1">
      <alignment horizontal="right"/>
      <protection/>
    </xf>
    <xf numFmtId="0" fontId="2" fillId="29" borderId="8" xfId="53" applyFont="1" applyFill="1" applyBorder="1" applyAlignment="1">
      <alignment/>
      <protection/>
    </xf>
    <xf numFmtId="2" fontId="2" fillId="29" borderId="8" xfId="53" applyNumberFormat="1" applyFont="1" applyFill="1" applyBorder="1" applyAlignment="1">
      <alignment horizontal="right"/>
      <protection/>
    </xf>
    <xf numFmtId="0" fontId="43" fillId="30" borderId="0" xfId="53" applyFill="1" applyAlignment="1">
      <alignment/>
      <protection/>
    </xf>
    <xf numFmtId="0" fontId="0" fillId="30" borderId="0" xfId="0" applyFill="1" applyAlignment="1">
      <alignment/>
    </xf>
    <xf numFmtId="0" fontId="2" fillId="31" borderId="8" xfId="53" applyFont="1" applyFill="1" applyBorder="1" applyAlignment="1">
      <alignment horizontal="right"/>
      <protection/>
    </xf>
    <xf numFmtId="0" fontId="2" fillId="31" borderId="8" xfId="53" applyFont="1" applyFill="1" applyBorder="1" applyAlignment="1">
      <alignment/>
      <protection/>
    </xf>
    <xf numFmtId="2" fontId="2" fillId="31" borderId="8" xfId="53" applyNumberFormat="1" applyFont="1" applyFill="1" applyBorder="1" applyAlignment="1">
      <alignment horizontal="right"/>
      <protection/>
    </xf>
    <xf numFmtId="0" fontId="43" fillId="22" borderId="0" xfId="53" applyFill="1" applyAlignment="1">
      <alignment/>
      <protection/>
    </xf>
    <xf numFmtId="0" fontId="0" fillId="22" borderId="0" xfId="0" applyFill="1" applyAlignment="1">
      <alignment/>
    </xf>
    <xf numFmtId="2" fontId="5" fillId="0" borderId="11" xfId="53" applyNumberFormat="1" applyFont="1" applyFill="1" applyBorder="1" applyAlignment="1">
      <alignment horizontal="right"/>
      <protection/>
    </xf>
    <xf numFmtId="2" fontId="5" fillId="0" borderId="11" xfId="0" applyNumberFormat="1" applyFont="1" applyBorder="1" applyAlignment="1">
      <alignment horizontal="right"/>
    </xf>
    <xf numFmtId="2" fontId="9" fillId="0" borderId="12" xfId="0" applyNumberFormat="1" applyFont="1" applyFill="1" applyBorder="1" applyAlignment="1">
      <alignment horizontal="right"/>
    </xf>
    <xf numFmtId="2" fontId="14" fillId="0" borderId="13" xfId="0" applyNumberFormat="1" applyFont="1" applyBorder="1" applyAlignment="1">
      <alignment/>
    </xf>
    <xf numFmtId="2" fontId="9" fillId="0" borderId="11" xfId="0" applyNumberFormat="1" applyFont="1" applyBorder="1" applyAlignment="1">
      <alignment horizontal="right"/>
    </xf>
    <xf numFmtId="0" fontId="8" fillId="0" borderId="1" xfId="0" applyFont="1" applyBorder="1" applyAlignment="1">
      <alignment/>
    </xf>
    <xf numFmtId="0" fontId="7" fillId="0" borderId="14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19" fillId="20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vertical="top"/>
    </xf>
    <xf numFmtId="49" fontId="1" fillId="0" borderId="1" xfId="0" applyNumberFormat="1" applyFont="1" applyBorder="1" applyAlignment="1">
      <alignment vertical="top"/>
    </xf>
    <xf numFmtId="49" fontId="6" fillId="20" borderId="14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0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49" fontId="18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49" fontId="10" fillId="0" borderId="14" xfId="0" applyNumberFormat="1" applyFont="1" applyBorder="1" applyAlignment="1">
      <alignment vertical="top" wrapText="1"/>
    </xf>
    <xf numFmtId="49" fontId="1" fillId="0" borderId="15" xfId="0" applyNumberFormat="1" applyFont="1" applyBorder="1" applyAlignment="1">
      <alignment vertical="top" wrapText="1"/>
    </xf>
    <xf numFmtId="49" fontId="1" fillId="0" borderId="16" xfId="0" applyNumberFormat="1" applyFont="1" applyBorder="1" applyAlignment="1">
      <alignment vertical="top" wrapText="1"/>
    </xf>
    <xf numFmtId="0" fontId="15" fillId="32" borderId="14" xfId="0" applyFont="1" applyFill="1" applyBorder="1" applyAlignment="1">
      <alignment horizontal="center"/>
    </xf>
    <xf numFmtId="0" fontId="16" fillId="32" borderId="15" xfId="0" applyFont="1" applyFill="1" applyBorder="1" applyAlignment="1">
      <alignment horizontal="center"/>
    </xf>
    <xf numFmtId="0" fontId="16" fillId="32" borderId="16" xfId="0" applyFont="1" applyFill="1" applyBorder="1" applyAlignment="1">
      <alignment horizontal="center"/>
    </xf>
    <xf numFmtId="49" fontId="10" fillId="0" borderId="11" xfId="0" applyNumberFormat="1" applyFont="1" applyBorder="1" applyAlignment="1">
      <alignment vertical="top" wrapText="1"/>
    </xf>
    <xf numFmtId="49" fontId="1" fillId="0" borderId="11" xfId="0" applyNumberFormat="1" applyFont="1" applyBorder="1" applyAlignment="1">
      <alignment vertical="top" wrapText="1"/>
    </xf>
    <xf numFmtId="0" fontId="10" fillId="0" borderId="11" xfId="0" applyNumberFormat="1" applyFont="1" applyBorder="1" applyAlignment="1">
      <alignment vertical="top" wrapText="1"/>
    </xf>
    <xf numFmtId="0" fontId="1" fillId="0" borderId="11" xfId="0" applyNumberFormat="1" applyFont="1" applyBorder="1" applyAlignment="1">
      <alignment vertical="top" wrapText="1"/>
    </xf>
    <xf numFmtId="0" fontId="10" fillId="0" borderId="17" xfId="0" applyNumberFormat="1" applyFont="1" applyBorder="1" applyAlignment="1">
      <alignment horizontal="left" vertical="top" wrapText="1"/>
    </xf>
    <xf numFmtId="0" fontId="10" fillId="0" borderId="18" xfId="0" applyNumberFormat="1" applyFont="1" applyBorder="1" applyAlignment="1">
      <alignment horizontal="left" vertical="top" wrapText="1"/>
    </xf>
    <xf numFmtId="0" fontId="10" fillId="0" borderId="19" xfId="0" applyNumberFormat="1" applyFont="1" applyBorder="1" applyAlignment="1">
      <alignment horizontal="left" vertical="top" wrapText="1"/>
    </xf>
    <xf numFmtId="0" fontId="10" fillId="0" borderId="14" xfId="0" applyNumberFormat="1" applyFont="1" applyBorder="1" applyAlignment="1">
      <alignment vertical="top" wrapText="1"/>
    </xf>
    <xf numFmtId="0" fontId="1" fillId="0" borderId="15" xfId="0" applyNumberFormat="1" applyFont="1" applyBorder="1" applyAlignment="1">
      <alignment vertical="top" wrapText="1"/>
    </xf>
    <xf numFmtId="0" fontId="1" fillId="0" borderId="16" xfId="0" applyNumberFormat="1" applyFont="1" applyBorder="1" applyAlignment="1">
      <alignment vertical="top" wrapText="1"/>
    </xf>
    <xf numFmtId="0" fontId="10" fillId="0" borderId="14" xfId="0" applyNumberFormat="1" applyFont="1" applyBorder="1" applyAlignment="1">
      <alignment horizontal="left" vertical="top" wrapText="1"/>
    </xf>
    <xf numFmtId="0" fontId="10" fillId="0" borderId="15" xfId="0" applyNumberFormat="1" applyFont="1" applyBorder="1" applyAlignment="1">
      <alignment horizontal="left" vertical="top" wrapText="1"/>
    </xf>
    <xf numFmtId="0" fontId="10" fillId="0" borderId="16" xfId="0" applyNumberFormat="1" applyFont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тчет 2014 УО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Y106"/>
  <sheetViews>
    <sheetView tabSelected="1" workbookViewId="0" topLeftCell="A1">
      <selection activeCell="E4" sqref="E4:H7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30.375" style="33" customWidth="1"/>
  </cols>
  <sheetData>
    <row r="1" spans="1:9" ht="15.75">
      <c r="A1" s="88" t="s">
        <v>68</v>
      </c>
      <c r="B1" s="88"/>
      <c r="C1" s="88"/>
      <c r="D1" s="88"/>
      <c r="E1" s="88"/>
      <c r="F1" s="88"/>
      <c r="G1" s="88"/>
      <c r="H1" s="88"/>
      <c r="I1" s="31"/>
    </row>
    <row r="2" spans="1:9" ht="12.75" customHeight="1">
      <c r="A2" s="89" t="s">
        <v>84</v>
      </c>
      <c r="B2" s="89"/>
      <c r="C2" s="89"/>
      <c r="D2" s="89"/>
      <c r="E2" s="89"/>
      <c r="F2" s="89"/>
      <c r="G2" s="89"/>
      <c r="H2" s="89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65</v>
      </c>
      <c r="C4" s="3"/>
      <c r="D4" s="12"/>
      <c r="E4" s="12" t="s">
        <v>11</v>
      </c>
      <c r="F4" s="13"/>
      <c r="G4" s="14"/>
      <c r="H4" s="30" t="s">
        <v>185</v>
      </c>
      <c r="I4" s="34"/>
    </row>
    <row r="5" spans="1:9" s="15" customFormat="1" ht="11.25">
      <c r="A5" s="12" t="s">
        <v>7</v>
      </c>
      <c r="B5" s="30" t="s">
        <v>66</v>
      </c>
      <c r="C5" s="16"/>
      <c r="D5" s="12"/>
      <c r="E5" s="12" t="s">
        <v>16</v>
      </c>
      <c r="F5" s="13"/>
      <c r="G5" s="14"/>
      <c r="H5" s="30" t="s">
        <v>56</v>
      </c>
      <c r="I5" s="34"/>
    </row>
    <row r="6" spans="1:9" s="15" customFormat="1" ht="11.25">
      <c r="A6" s="12" t="s">
        <v>8</v>
      </c>
      <c r="B6" s="30" t="s">
        <v>83</v>
      </c>
      <c r="C6" s="13"/>
      <c r="D6" s="12"/>
      <c r="E6" s="12" t="s">
        <v>12</v>
      </c>
      <c r="F6" s="13"/>
      <c r="G6" s="14"/>
      <c r="H6" s="30" t="s">
        <v>186</v>
      </c>
      <c r="I6" s="34"/>
    </row>
    <row r="7" spans="1:9" s="15" customFormat="1" ht="11.25">
      <c r="A7" s="12" t="s">
        <v>9</v>
      </c>
      <c r="B7" s="30" t="s">
        <v>71</v>
      </c>
      <c r="C7" s="3"/>
      <c r="D7" s="12"/>
      <c r="E7" s="17" t="s">
        <v>13</v>
      </c>
      <c r="F7" s="3"/>
      <c r="G7" s="3"/>
      <c r="H7" s="30" t="s">
        <v>57</v>
      </c>
      <c r="I7" s="34"/>
    </row>
    <row r="8" spans="1:9" s="15" customFormat="1" ht="12.75">
      <c r="A8" s="12" t="s">
        <v>10</v>
      </c>
      <c r="B8" s="30" t="s">
        <v>55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85</v>
      </c>
      <c r="B15" s="20">
        <f>18500.88+105177.78</f>
        <v>123678.66</v>
      </c>
      <c r="C15" s="20">
        <v>0</v>
      </c>
      <c r="D15" s="20">
        <f>SUM(B15:C15)</f>
        <v>123678.66</v>
      </c>
      <c r="E15" s="1"/>
      <c r="F15" s="1"/>
      <c r="G15" s="1"/>
      <c r="H15" s="1"/>
    </row>
    <row r="16" spans="1:8" ht="12.75">
      <c r="A16" s="5" t="s">
        <v>86</v>
      </c>
      <c r="B16" s="20">
        <f>16227.91+87347.78</f>
        <v>103575.69</v>
      </c>
      <c r="C16" s="20">
        <v>6646.12</v>
      </c>
      <c r="D16" s="20">
        <f>SUM(B16:C16)</f>
        <v>110221.81</v>
      </c>
      <c r="E16" s="1"/>
      <c r="F16" s="1"/>
      <c r="G16" s="1"/>
      <c r="H16" s="1"/>
    </row>
    <row r="17" spans="1:8" ht="12.75">
      <c r="A17" s="5" t="s">
        <v>87</v>
      </c>
      <c r="B17" s="40">
        <f>H49+H56+H61</f>
        <v>61805.36</v>
      </c>
      <c r="C17" s="40">
        <f>H72+H77+H86</f>
        <v>50011.91</v>
      </c>
      <c r="D17" s="40">
        <f>SUM(B17:C17)</f>
        <v>111817.27</v>
      </c>
      <c r="E17" s="1"/>
      <c r="F17" s="1"/>
      <c r="G17" s="1"/>
      <c r="H17" s="1"/>
    </row>
    <row r="18" spans="1:8" ht="12.75">
      <c r="A18" s="5" t="s">
        <v>88</v>
      </c>
      <c r="B18" s="38">
        <f>B16-B17</f>
        <v>41770.33</v>
      </c>
      <c r="C18" s="38">
        <f>C16-C17</f>
        <v>-43365.79</v>
      </c>
      <c r="D18" s="38">
        <f>SUM(B18:C18)</f>
        <v>-1595.4599999999991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89</v>
      </c>
      <c r="D20" s="36">
        <f>D18</f>
        <v>-1595.4599999999991</v>
      </c>
      <c r="H20" s="8"/>
    </row>
    <row r="21" spans="2:8" ht="6.75" customHeight="1">
      <c r="B21" s="22"/>
      <c r="C21" s="22"/>
      <c r="D21" s="37"/>
      <c r="H21" s="8"/>
    </row>
    <row r="22" spans="1:8" ht="12.75">
      <c r="A22" s="11"/>
      <c r="B22" s="22"/>
      <c r="C22" s="23" t="s">
        <v>90</v>
      </c>
      <c r="D22" s="36">
        <v>-47490.68</v>
      </c>
      <c r="H22" s="8"/>
    </row>
    <row r="23" spans="2:8" ht="5.25" customHeight="1">
      <c r="B23" s="22"/>
      <c r="C23" s="22"/>
      <c r="D23" s="37"/>
      <c r="H23" s="8"/>
    </row>
    <row r="24" spans="1:8" ht="12.75">
      <c r="A24" s="11"/>
      <c r="B24" s="22"/>
      <c r="C24" s="23" t="s">
        <v>91</v>
      </c>
      <c r="D24" s="36">
        <f>D20+D22</f>
        <v>-49086.14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77" t="s">
        <v>60</v>
      </c>
      <c r="B26" s="78"/>
      <c r="C26" s="78"/>
      <c r="D26" s="78"/>
      <c r="E26" s="78"/>
      <c r="F26" s="78"/>
      <c r="G26" s="78"/>
      <c r="H26" s="25" t="s">
        <v>20</v>
      </c>
    </row>
    <row r="27" spans="1:8" ht="12.75" customHeight="1">
      <c r="A27" s="73" t="s">
        <v>21</v>
      </c>
      <c r="B27" s="73"/>
      <c r="C27" s="73"/>
      <c r="D27" s="73"/>
      <c r="E27" s="73"/>
      <c r="F27" s="73"/>
      <c r="G27" s="73"/>
      <c r="H27" s="26">
        <v>4.99</v>
      </c>
    </row>
    <row r="28" spans="1:8" ht="12.75" customHeight="1">
      <c r="A28" s="73" t="s">
        <v>22</v>
      </c>
      <c r="B28" s="73"/>
      <c r="C28" s="73"/>
      <c r="D28" s="73"/>
      <c r="E28" s="73"/>
      <c r="F28" s="73"/>
      <c r="G28" s="73"/>
      <c r="H28" s="26">
        <v>0.7</v>
      </c>
    </row>
    <row r="29" spans="1:8" ht="12.75" customHeight="1">
      <c r="A29" s="73" t="s">
        <v>17</v>
      </c>
      <c r="B29" s="73"/>
      <c r="C29" s="73"/>
      <c r="D29" s="73"/>
      <c r="E29" s="73"/>
      <c r="F29" s="73"/>
      <c r="G29" s="73"/>
      <c r="H29" s="26">
        <v>2.19</v>
      </c>
    </row>
    <row r="30" spans="1:8" ht="12.75" customHeight="1">
      <c r="A30" s="74" t="s">
        <v>18</v>
      </c>
      <c r="B30" s="75"/>
      <c r="C30" s="75"/>
      <c r="D30" s="75"/>
      <c r="E30" s="75"/>
      <c r="F30" s="75"/>
      <c r="G30" s="76"/>
      <c r="H30" s="27">
        <f>SUM(H27:H29)</f>
        <v>7.880000000000001</v>
      </c>
    </row>
    <row r="31" spans="1:8" ht="12.75" customHeight="1">
      <c r="A31" s="73"/>
      <c r="B31" s="73"/>
      <c r="C31" s="73"/>
      <c r="D31" s="73"/>
      <c r="E31" s="73"/>
      <c r="F31" s="73"/>
      <c r="G31" s="73"/>
      <c r="H31" s="26"/>
    </row>
    <row r="32" spans="1:8" ht="12.75" customHeight="1">
      <c r="A32" s="73" t="s">
        <v>23</v>
      </c>
      <c r="B32" s="73"/>
      <c r="C32" s="73"/>
      <c r="D32" s="73"/>
      <c r="E32" s="73"/>
      <c r="F32" s="73"/>
      <c r="G32" s="73"/>
      <c r="H32" s="26">
        <v>4.54</v>
      </c>
    </row>
    <row r="33" spans="1:8" ht="12.75" customHeight="1">
      <c r="A33" s="73" t="s">
        <v>24</v>
      </c>
      <c r="B33" s="73"/>
      <c r="C33" s="73"/>
      <c r="D33" s="73"/>
      <c r="E33" s="73"/>
      <c r="F33" s="73"/>
      <c r="G33" s="73"/>
      <c r="H33" s="26">
        <v>0</v>
      </c>
    </row>
    <row r="34" spans="1:8" ht="12.75" customHeight="1">
      <c r="A34" s="73" t="s">
        <v>25</v>
      </c>
      <c r="B34" s="73"/>
      <c r="C34" s="73"/>
      <c r="D34" s="73"/>
      <c r="E34" s="73"/>
      <c r="F34" s="73"/>
      <c r="G34" s="73"/>
      <c r="H34" s="26">
        <v>2.22</v>
      </c>
    </row>
    <row r="35" spans="1:8" ht="12.75" customHeight="1">
      <c r="A35" s="74" t="s">
        <v>19</v>
      </c>
      <c r="B35" s="75"/>
      <c r="C35" s="75"/>
      <c r="D35" s="75"/>
      <c r="E35" s="75"/>
      <c r="F35" s="75"/>
      <c r="G35" s="76"/>
      <c r="H35" s="27">
        <f>SUM(H32:H34)</f>
        <v>6.76</v>
      </c>
    </row>
    <row r="36" spans="1:8" ht="12.75" customHeight="1">
      <c r="A36" s="73"/>
      <c r="B36" s="73"/>
      <c r="C36" s="73"/>
      <c r="D36" s="73"/>
      <c r="E36" s="73"/>
      <c r="F36" s="73"/>
      <c r="G36" s="73"/>
      <c r="H36" s="26"/>
    </row>
    <row r="37" spans="1:8" ht="12.75" customHeight="1">
      <c r="A37" s="74" t="s">
        <v>28</v>
      </c>
      <c r="B37" s="75"/>
      <c r="C37" s="75"/>
      <c r="D37" s="75"/>
      <c r="E37" s="75"/>
      <c r="F37" s="75"/>
      <c r="G37" s="76"/>
      <c r="H37" s="27">
        <f>H30+H35</f>
        <v>14.64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93" t="s">
        <v>58</v>
      </c>
      <c r="B39" s="94"/>
      <c r="C39" s="94"/>
      <c r="D39" s="94"/>
      <c r="E39" s="94"/>
      <c r="F39" s="94"/>
      <c r="G39" s="94"/>
      <c r="H39" s="95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81" t="s">
        <v>29</v>
      </c>
      <c r="B41" s="82"/>
      <c r="C41" s="82"/>
      <c r="D41" s="83"/>
      <c r="E41" s="83"/>
      <c r="F41" s="83"/>
      <c r="G41" s="84"/>
      <c r="H41" s="4" t="s">
        <v>92</v>
      </c>
    </row>
    <row r="42" spans="1:9" ht="47.25" customHeight="1">
      <c r="A42" s="85" t="s">
        <v>30</v>
      </c>
      <c r="B42" s="86"/>
      <c r="C42" s="86"/>
      <c r="D42" s="86"/>
      <c r="E42" s="86"/>
      <c r="F42" s="86"/>
      <c r="G42" s="87"/>
      <c r="H42" s="28">
        <f>12*B5*I42</f>
        <v>20190.72</v>
      </c>
      <c r="I42" s="35">
        <v>2.39</v>
      </c>
    </row>
    <row r="43" spans="1:9" ht="36.75" customHeight="1">
      <c r="A43" s="90" t="s">
        <v>31</v>
      </c>
      <c r="B43" s="91"/>
      <c r="C43" s="91"/>
      <c r="D43" s="91"/>
      <c r="E43" s="91"/>
      <c r="F43" s="91"/>
      <c r="G43" s="92"/>
      <c r="H43" s="28">
        <f>12*I43*B5</f>
        <v>5322.240000000001</v>
      </c>
      <c r="I43" s="35">
        <v>0.63</v>
      </c>
    </row>
    <row r="44" spans="1:9" ht="13.5" customHeight="1">
      <c r="A44" s="79" t="s">
        <v>32</v>
      </c>
      <c r="B44" s="80"/>
      <c r="C44" s="80"/>
      <c r="D44" s="80"/>
      <c r="E44" s="80"/>
      <c r="F44" s="80"/>
      <c r="G44" s="80"/>
      <c r="H44" s="28">
        <f>12*B5*I44</f>
        <v>2872.32</v>
      </c>
      <c r="I44" s="35">
        <v>0.34</v>
      </c>
    </row>
    <row r="45" spans="1:9" ht="24.75" customHeight="1">
      <c r="A45" s="90" t="s">
        <v>33</v>
      </c>
      <c r="B45" s="91"/>
      <c r="C45" s="91"/>
      <c r="D45" s="91"/>
      <c r="E45" s="91"/>
      <c r="F45" s="91"/>
      <c r="G45" s="92"/>
      <c r="H45" s="28">
        <f>12*B5*I45</f>
        <v>2872.32</v>
      </c>
      <c r="I45" s="35">
        <v>0.34</v>
      </c>
    </row>
    <row r="46" spans="1:9" ht="13.5" customHeight="1">
      <c r="A46" s="79" t="s">
        <v>34</v>
      </c>
      <c r="B46" s="80"/>
      <c r="C46" s="80"/>
      <c r="D46" s="80"/>
      <c r="E46" s="80"/>
      <c r="F46" s="80"/>
      <c r="G46" s="80"/>
      <c r="H46" s="28">
        <f>12*B5*I46</f>
        <v>1520.6399999999999</v>
      </c>
      <c r="I46" s="35">
        <v>0.18</v>
      </c>
    </row>
    <row r="47" spans="1:9" ht="47.25" customHeight="1">
      <c r="A47" s="85" t="s">
        <v>36</v>
      </c>
      <c r="B47" s="86"/>
      <c r="C47" s="86"/>
      <c r="D47" s="86"/>
      <c r="E47" s="86"/>
      <c r="F47" s="86"/>
      <c r="G47" s="87"/>
      <c r="H47" s="28">
        <f>12*B5*I47</f>
        <v>7434.24</v>
      </c>
      <c r="I47" s="35">
        <v>0.88</v>
      </c>
    </row>
    <row r="48" spans="1:9" ht="24.75" customHeight="1">
      <c r="A48" s="90" t="s">
        <v>35</v>
      </c>
      <c r="B48" s="91"/>
      <c r="C48" s="91"/>
      <c r="D48" s="91"/>
      <c r="E48" s="91"/>
      <c r="F48" s="91"/>
      <c r="G48" s="92"/>
      <c r="H48" s="28">
        <f>12*B5*I48</f>
        <v>1943.0400000000002</v>
      </c>
      <c r="I48" s="35">
        <v>0.23</v>
      </c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42155.520000000004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81" t="s">
        <v>37</v>
      </c>
      <c r="B51" s="82"/>
      <c r="C51" s="82"/>
      <c r="D51" s="83"/>
      <c r="E51" s="83"/>
      <c r="F51" s="83"/>
      <c r="G51" s="84"/>
      <c r="H51" s="4" t="s">
        <v>92</v>
      </c>
    </row>
    <row r="52" spans="1:9" ht="24.75" customHeight="1">
      <c r="A52" s="85" t="s">
        <v>180</v>
      </c>
      <c r="B52" s="86"/>
      <c r="C52" s="86"/>
      <c r="D52" s="86"/>
      <c r="E52" s="86"/>
      <c r="F52" s="86"/>
      <c r="G52" s="87"/>
      <c r="H52" s="28">
        <v>1148.96</v>
      </c>
      <c r="I52" s="35">
        <v>0.7</v>
      </c>
    </row>
    <row r="53" spans="1:8" ht="24.75" customHeight="1">
      <c r="A53" s="90" t="s">
        <v>52</v>
      </c>
      <c r="B53" s="91"/>
      <c r="C53" s="91"/>
      <c r="D53" s="91"/>
      <c r="E53" s="91"/>
      <c r="F53" s="91"/>
      <c r="G53" s="92"/>
      <c r="H53" s="28">
        <v>0</v>
      </c>
    </row>
    <row r="54" spans="1:8" ht="24.75" customHeight="1">
      <c r="A54" s="90" t="s">
        <v>53</v>
      </c>
      <c r="B54" s="91"/>
      <c r="C54" s="91"/>
      <c r="D54" s="91"/>
      <c r="E54" s="91"/>
      <c r="F54" s="91"/>
      <c r="G54" s="92"/>
      <c r="H54" s="28">
        <v>0</v>
      </c>
    </row>
    <row r="55" spans="1:8" ht="36" customHeight="1">
      <c r="A55" s="90" t="s">
        <v>54</v>
      </c>
      <c r="B55" s="91"/>
      <c r="C55" s="91"/>
      <c r="D55" s="91"/>
      <c r="E55" s="91"/>
      <c r="F55" s="91"/>
      <c r="G55" s="92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1148.96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81" t="s">
        <v>45</v>
      </c>
      <c r="B58" s="82"/>
      <c r="C58" s="82"/>
      <c r="D58" s="83"/>
      <c r="E58" s="83"/>
      <c r="F58" s="83"/>
      <c r="G58" s="84"/>
      <c r="H58" s="4" t="s">
        <v>92</v>
      </c>
    </row>
    <row r="59" spans="1:9" ht="12.75" customHeight="1">
      <c r="A59" s="85" t="s">
        <v>44</v>
      </c>
      <c r="B59" s="86"/>
      <c r="C59" s="86"/>
      <c r="D59" s="86"/>
      <c r="E59" s="86"/>
      <c r="F59" s="86"/>
      <c r="G59" s="87"/>
      <c r="H59" s="28">
        <v>18500.88</v>
      </c>
      <c r="I59" s="35">
        <v>2.19</v>
      </c>
    </row>
    <row r="60" spans="1:8" ht="24" customHeight="1">
      <c r="A60" s="85" t="s">
        <v>49</v>
      </c>
      <c r="B60" s="86"/>
      <c r="C60" s="86"/>
      <c r="D60" s="86"/>
      <c r="E60" s="86"/>
      <c r="F60" s="86"/>
      <c r="G60" s="87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18500.88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93" t="s">
        <v>59</v>
      </c>
      <c r="B63" s="94"/>
      <c r="C63" s="94"/>
      <c r="D63" s="94"/>
      <c r="E63" s="94"/>
      <c r="F63" s="94"/>
      <c r="G63" s="94"/>
      <c r="H63" s="95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81" t="s">
        <v>43</v>
      </c>
      <c r="B65" s="82"/>
      <c r="C65" s="82"/>
      <c r="D65" s="83"/>
      <c r="E65" s="83"/>
      <c r="F65" s="83"/>
      <c r="G65" s="84"/>
      <c r="H65" s="4" t="s">
        <v>92</v>
      </c>
    </row>
    <row r="66" spans="1:9" ht="36.75" customHeight="1">
      <c r="A66" s="85" t="s">
        <v>38</v>
      </c>
      <c r="B66" s="86"/>
      <c r="C66" s="86"/>
      <c r="D66" s="86"/>
      <c r="E66" s="86"/>
      <c r="F66" s="86"/>
      <c r="G66" s="87"/>
      <c r="H66" s="28">
        <f>12*B5*I66</f>
        <v>8954.880000000001</v>
      </c>
      <c r="I66" s="35">
        <v>1.06</v>
      </c>
    </row>
    <row r="67" spans="1:9" ht="24.75" customHeight="1">
      <c r="A67" s="90" t="s">
        <v>39</v>
      </c>
      <c r="B67" s="91"/>
      <c r="C67" s="91"/>
      <c r="D67" s="91"/>
      <c r="E67" s="91"/>
      <c r="F67" s="91"/>
      <c r="G67" s="92"/>
      <c r="H67" s="28">
        <f>12*B5*I67</f>
        <v>7603.2</v>
      </c>
      <c r="I67" s="35">
        <v>0.9</v>
      </c>
    </row>
    <row r="68" spans="1:9" ht="36.75" customHeight="1">
      <c r="A68" s="85" t="s">
        <v>48</v>
      </c>
      <c r="B68" s="86"/>
      <c r="C68" s="86"/>
      <c r="D68" s="86"/>
      <c r="E68" s="86"/>
      <c r="F68" s="86"/>
      <c r="G68" s="87"/>
      <c r="H68" s="28">
        <f>12*B5*I68</f>
        <v>10644.48</v>
      </c>
      <c r="I68" s="35">
        <v>1.26</v>
      </c>
    </row>
    <row r="69" spans="1:9" ht="24.75" customHeight="1">
      <c r="A69" s="90" t="s">
        <v>40</v>
      </c>
      <c r="B69" s="91"/>
      <c r="C69" s="91"/>
      <c r="D69" s="91"/>
      <c r="E69" s="91"/>
      <c r="F69" s="91"/>
      <c r="G69" s="92"/>
      <c r="H69" s="28">
        <f>12*B5*I69</f>
        <v>2027.52</v>
      </c>
      <c r="I69" s="35">
        <v>0.24</v>
      </c>
    </row>
    <row r="70" spans="1:9" ht="25.5" customHeight="1">
      <c r="A70" s="85" t="s">
        <v>41</v>
      </c>
      <c r="B70" s="86"/>
      <c r="C70" s="86"/>
      <c r="D70" s="86"/>
      <c r="E70" s="86"/>
      <c r="F70" s="86"/>
      <c r="G70" s="87"/>
      <c r="H70" s="28">
        <f>12*B5*I70</f>
        <v>3717.12</v>
      </c>
      <c r="I70" s="35">
        <v>0.44</v>
      </c>
    </row>
    <row r="71" spans="1:9" ht="24.75" customHeight="1">
      <c r="A71" s="90" t="s">
        <v>42</v>
      </c>
      <c r="B71" s="91"/>
      <c r="C71" s="91"/>
      <c r="D71" s="91"/>
      <c r="E71" s="91"/>
      <c r="F71" s="91"/>
      <c r="G71" s="92"/>
      <c r="H71" s="28">
        <f>12*B5*I71</f>
        <v>1267.2</v>
      </c>
      <c r="I71" s="35">
        <v>0.15</v>
      </c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34214.4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81" t="s">
        <v>46</v>
      </c>
      <c r="B74" s="82"/>
      <c r="C74" s="82"/>
      <c r="D74" s="83"/>
      <c r="E74" s="83"/>
      <c r="F74" s="83"/>
      <c r="G74" s="84"/>
      <c r="H74" s="4" t="s">
        <v>92</v>
      </c>
    </row>
    <row r="75" spans="1:8" ht="36.75" customHeight="1">
      <c r="A75" s="85" t="s">
        <v>183</v>
      </c>
      <c r="B75" s="86"/>
      <c r="C75" s="86"/>
      <c r="D75" s="86"/>
      <c r="E75" s="86"/>
      <c r="F75" s="86"/>
      <c r="G75" s="87"/>
      <c r="H75" s="42">
        <f>1890+1420+1570</f>
        <v>4880</v>
      </c>
    </row>
    <row r="76" spans="1:8" ht="34.5" customHeight="1">
      <c r="A76" s="90" t="s">
        <v>51</v>
      </c>
      <c r="B76" s="91"/>
      <c r="C76" s="91"/>
      <c r="D76" s="91"/>
      <c r="E76" s="91"/>
      <c r="F76" s="91"/>
      <c r="G76" s="92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4880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81" t="s">
        <v>47</v>
      </c>
      <c r="B79" s="82"/>
      <c r="C79" s="82"/>
      <c r="D79" s="83"/>
      <c r="E79" s="83"/>
      <c r="F79" s="83"/>
      <c r="G79" s="84"/>
      <c r="H79" s="4" t="s">
        <v>92</v>
      </c>
    </row>
    <row r="80" spans="1:8" ht="23.25" customHeight="1">
      <c r="A80" s="85" t="s">
        <v>81</v>
      </c>
      <c r="B80" s="86"/>
      <c r="C80" s="86"/>
      <c r="D80" s="86"/>
      <c r="E80" s="86"/>
      <c r="F80" s="86"/>
      <c r="G80" s="87"/>
      <c r="H80" s="28">
        <v>0</v>
      </c>
    </row>
    <row r="81" spans="1:8" ht="24" customHeight="1">
      <c r="A81" s="85" t="s">
        <v>181</v>
      </c>
      <c r="B81" s="86"/>
      <c r="C81" s="86"/>
      <c r="D81" s="86"/>
      <c r="E81" s="86"/>
      <c r="F81" s="86"/>
      <c r="G81" s="87"/>
      <c r="H81" s="42">
        <f>2280+1620</f>
        <v>3900</v>
      </c>
    </row>
    <row r="82" spans="1:8" ht="31.5" customHeight="1">
      <c r="A82" s="100" t="s">
        <v>82</v>
      </c>
      <c r="B82" s="101"/>
      <c r="C82" s="101"/>
      <c r="D82" s="101"/>
      <c r="E82" s="101"/>
      <c r="F82" s="101"/>
      <c r="G82" s="102"/>
      <c r="H82" s="70">
        <v>0</v>
      </c>
    </row>
    <row r="83" spans="1:8" ht="24.75" customHeight="1">
      <c r="A83" s="96" t="s">
        <v>50</v>
      </c>
      <c r="B83" s="97"/>
      <c r="C83" s="97"/>
      <c r="D83" s="97"/>
      <c r="E83" s="97"/>
      <c r="F83" s="97"/>
      <c r="G83" s="97"/>
      <c r="H83" s="72">
        <v>0</v>
      </c>
    </row>
    <row r="84" spans="1:8" ht="38.25" customHeight="1">
      <c r="A84" s="98" t="s">
        <v>182</v>
      </c>
      <c r="B84" s="99"/>
      <c r="C84" s="99"/>
      <c r="D84" s="99"/>
      <c r="E84" s="99"/>
      <c r="F84" s="99"/>
      <c r="G84" s="99"/>
      <c r="H84" s="68">
        <f>2275.61+1760</f>
        <v>4035.61</v>
      </c>
    </row>
    <row r="85" spans="1:8" ht="12.75">
      <c r="A85" s="98" t="s">
        <v>184</v>
      </c>
      <c r="B85" s="99"/>
      <c r="C85" s="99"/>
      <c r="D85" s="99"/>
      <c r="E85" s="99"/>
      <c r="F85" s="99"/>
      <c r="G85" s="99"/>
      <c r="H85" s="69">
        <v>2981.9</v>
      </c>
    </row>
    <row r="86" ht="12.75">
      <c r="H86" s="71">
        <f>SUM(H80:H85)</f>
        <v>10917.51</v>
      </c>
    </row>
    <row r="87" ht="12.75">
      <c r="H87" s="33"/>
    </row>
    <row r="89" ht="12.75">
      <c r="A89" t="s">
        <v>61</v>
      </c>
    </row>
    <row r="93" spans="1:25" ht="12.75">
      <c r="A93" s="41" t="s">
        <v>93</v>
      </c>
      <c r="B93" s="41" t="s">
        <v>94</v>
      </c>
      <c r="C93" s="41" t="s">
        <v>95</v>
      </c>
      <c r="D93" s="41" t="s">
        <v>96</v>
      </c>
      <c r="E93" s="41" t="s">
        <v>97</v>
      </c>
      <c r="F93" s="41" t="s">
        <v>98</v>
      </c>
      <c r="G93" s="41" t="s">
        <v>99</v>
      </c>
      <c r="H93" s="41" t="s">
        <v>100</v>
      </c>
      <c r="I93" s="41" t="s">
        <v>101</v>
      </c>
      <c r="J93" s="41" t="s">
        <v>102</v>
      </c>
      <c r="K93" s="41" t="s">
        <v>103</v>
      </c>
      <c r="L93" s="41" t="s">
        <v>104</v>
      </c>
      <c r="M93" s="41" t="s">
        <v>105</v>
      </c>
      <c r="N93" s="41" t="s">
        <v>106</v>
      </c>
      <c r="O93" s="41" t="s">
        <v>107</v>
      </c>
      <c r="P93" s="41" t="s">
        <v>108</v>
      </c>
      <c r="Q93" s="41" t="s">
        <v>109</v>
      </c>
      <c r="R93" s="41" t="s">
        <v>110</v>
      </c>
      <c r="S93" s="41" t="s">
        <v>111</v>
      </c>
      <c r="T93" s="41" t="s">
        <v>112</v>
      </c>
      <c r="U93" s="41" t="s">
        <v>113</v>
      </c>
      <c r="V93" s="41" t="s">
        <v>114</v>
      </c>
      <c r="W93" s="41" t="s">
        <v>115</v>
      </c>
      <c r="X93" s="41" t="s">
        <v>116</v>
      </c>
      <c r="Y93" s="41" t="s">
        <v>117</v>
      </c>
    </row>
    <row r="94" spans="1:25" s="57" customFormat="1" ht="12.75">
      <c r="A94" s="53">
        <v>5607</v>
      </c>
      <c r="B94" s="53" t="b">
        <v>0</v>
      </c>
      <c r="C94" s="53">
        <v>5511</v>
      </c>
      <c r="D94" s="54" t="s">
        <v>118</v>
      </c>
      <c r="E94" s="54" t="s">
        <v>119</v>
      </c>
      <c r="F94" s="54" t="s">
        <v>120</v>
      </c>
      <c r="G94" s="53">
        <v>2</v>
      </c>
      <c r="H94" s="53">
        <v>1</v>
      </c>
      <c r="I94" s="54" t="s">
        <v>121</v>
      </c>
      <c r="J94" s="54" t="s">
        <v>122</v>
      </c>
      <c r="K94" s="53">
        <v>1</v>
      </c>
      <c r="L94" s="54" t="s">
        <v>123</v>
      </c>
      <c r="M94" s="54" t="s">
        <v>124</v>
      </c>
      <c r="N94" s="55">
        <v>2280</v>
      </c>
      <c r="O94" s="56"/>
      <c r="P94" s="56"/>
      <c r="Q94" s="56"/>
      <c r="R94" s="53" t="b">
        <v>1</v>
      </c>
      <c r="S94" s="54" t="s">
        <v>65</v>
      </c>
      <c r="T94" s="54" t="s">
        <v>124</v>
      </c>
      <c r="U94" s="54" t="s">
        <v>125</v>
      </c>
      <c r="V94" s="54" t="s">
        <v>126</v>
      </c>
      <c r="W94" s="54" t="s">
        <v>127</v>
      </c>
      <c r="X94" s="53" t="b">
        <v>0</v>
      </c>
      <c r="Y94" s="53" t="b">
        <v>0</v>
      </c>
    </row>
    <row r="95" spans="1:25" s="62" customFormat="1" ht="12.75">
      <c r="A95" s="58">
        <v>5517</v>
      </c>
      <c r="B95" s="58" t="b">
        <v>0</v>
      </c>
      <c r="C95" s="58">
        <v>5423</v>
      </c>
      <c r="D95" s="59" t="s">
        <v>128</v>
      </c>
      <c r="E95" s="59" t="s">
        <v>129</v>
      </c>
      <c r="F95" s="59" t="s">
        <v>119</v>
      </c>
      <c r="G95" s="58">
        <v>1</v>
      </c>
      <c r="H95" s="58">
        <v>1</v>
      </c>
      <c r="I95" s="59" t="s">
        <v>130</v>
      </c>
      <c r="J95" s="59" t="s">
        <v>124</v>
      </c>
      <c r="K95" s="58">
        <v>1</v>
      </c>
      <c r="L95" s="59" t="s">
        <v>123</v>
      </c>
      <c r="M95" s="59" t="s">
        <v>124</v>
      </c>
      <c r="N95" s="60">
        <v>749.4</v>
      </c>
      <c r="O95" s="61"/>
      <c r="P95" s="61"/>
      <c r="Q95" s="61"/>
      <c r="R95" s="58" t="b">
        <v>1</v>
      </c>
      <c r="S95" s="59" t="s">
        <v>65</v>
      </c>
      <c r="T95" s="59" t="s">
        <v>124</v>
      </c>
      <c r="U95" s="59" t="s">
        <v>125</v>
      </c>
      <c r="V95" s="59" t="s">
        <v>131</v>
      </c>
      <c r="W95" s="59" t="s">
        <v>132</v>
      </c>
      <c r="X95" s="58" t="b">
        <v>0</v>
      </c>
      <c r="Y95" s="58" t="b">
        <v>0</v>
      </c>
    </row>
    <row r="96" spans="1:25" s="47" customFormat="1" ht="12.75">
      <c r="A96" s="43">
        <v>5432</v>
      </c>
      <c r="B96" s="43" t="b">
        <v>0</v>
      </c>
      <c r="C96" s="43">
        <v>5339</v>
      </c>
      <c r="D96" s="44" t="s">
        <v>133</v>
      </c>
      <c r="E96" s="44" t="s">
        <v>134</v>
      </c>
      <c r="F96" s="44" t="s">
        <v>135</v>
      </c>
      <c r="G96" s="43">
        <v>1</v>
      </c>
      <c r="H96" s="43">
        <v>1</v>
      </c>
      <c r="I96" s="44" t="s">
        <v>136</v>
      </c>
      <c r="J96" s="44" t="s">
        <v>137</v>
      </c>
      <c r="K96" s="43">
        <v>1</v>
      </c>
      <c r="L96" s="44" t="s">
        <v>123</v>
      </c>
      <c r="M96" s="44" t="s">
        <v>124</v>
      </c>
      <c r="N96" s="45">
        <v>380</v>
      </c>
      <c r="O96" s="46"/>
      <c r="P96" s="46"/>
      <c r="Q96" s="46"/>
      <c r="R96" s="43" t="b">
        <v>1</v>
      </c>
      <c r="S96" s="44" t="s">
        <v>65</v>
      </c>
      <c r="T96" s="44" t="s">
        <v>124</v>
      </c>
      <c r="U96" s="44" t="s">
        <v>125</v>
      </c>
      <c r="V96" s="44" t="s">
        <v>131</v>
      </c>
      <c r="W96" s="44" t="s">
        <v>138</v>
      </c>
      <c r="X96" s="43" t="b">
        <v>0</v>
      </c>
      <c r="Y96" s="43" t="b">
        <v>0</v>
      </c>
    </row>
    <row r="97" spans="1:25" s="52" customFormat="1" ht="12.75">
      <c r="A97" s="48">
        <v>5396</v>
      </c>
      <c r="B97" s="48" t="b">
        <v>0</v>
      </c>
      <c r="C97" s="48">
        <v>5303</v>
      </c>
      <c r="D97" s="49" t="s">
        <v>139</v>
      </c>
      <c r="E97" s="49" t="s">
        <v>140</v>
      </c>
      <c r="F97" s="49" t="s">
        <v>141</v>
      </c>
      <c r="G97" s="48">
        <v>4</v>
      </c>
      <c r="H97" s="48">
        <v>2</v>
      </c>
      <c r="I97" s="49" t="s">
        <v>142</v>
      </c>
      <c r="J97" s="49" t="s">
        <v>143</v>
      </c>
      <c r="K97" s="48">
        <v>1</v>
      </c>
      <c r="L97" s="49" t="s">
        <v>123</v>
      </c>
      <c r="M97" s="49" t="s">
        <v>124</v>
      </c>
      <c r="N97" s="50">
        <v>1890</v>
      </c>
      <c r="O97" s="51"/>
      <c r="P97" s="51"/>
      <c r="Q97" s="51"/>
      <c r="R97" s="48" t="b">
        <v>1</v>
      </c>
      <c r="S97" s="49" t="s">
        <v>65</v>
      </c>
      <c r="T97" s="49" t="s">
        <v>124</v>
      </c>
      <c r="U97" s="49" t="s">
        <v>125</v>
      </c>
      <c r="V97" s="49" t="s">
        <v>131</v>
      </c>
      <c r="W97" s="49" t="s">
        <v>144</v>
      </c>
      <c r="X97" s="48" t="b">
        <v>0</v>
      </c>
      <c r="Y97" s="48" t="b">
        <v>0</v>
      </c>
    </row>
    <row r="98" spans="1:25" s="47" customFormat="1" ht="12.75">
      <c r="A98" s="43">
        <v>5272</v>
      </c>
      <c r="B98" s="43" t="b">
        <v>0</v>
      </c>
      <c r="C98" s="43">
        <v>5179</v>
      </c>
      <c r="D98" s="44" t="s">
        <v>145</v>
      </c>
      <c r="E98" s="44" t="s">
        <v>140</v>
      </c>
      <c r="F98" s="44" t="s">
        <v>146</v>
      </c>
      <c r="G98" s="43">
        <v>1</v>
      </c>
      <c r="H98" s="43">
        <v>1</v>
      </c>
      <c r="I98" s="44" t="s">
        <v>147</v>
      </c>
      <c r="J98" s="44" t="s">
        <v>124</v>
      </c>
      <c r="K98" s="43">
        <v>1</v>
      </c>
      <c r="L98" s="44" t="s">
        <v>123</v>
      </c>
      <c r="M98" s="44" t="s">
        <v>124</v>
      </c>
      <c r="N98" s="45">
        <v>360</v>
      </c>
      <c r="O98" s="46"/>
      <c r="P98" s="46"/>
      <c r="Q98" s="46"/>
      <c r="R98" s="43" t="b">
        <v>1</v>
      </c>
      <c r="S98" s="44" t="s">
        <v>65</v>
      </c>
      <c r="T98" s="44" t="s">
        <v>124</v>
      </c>
      <c r="U98" s="44" t="s">
        <v>125</v>
      </c>
      <c r="V98" s="44" t="s">
        <v>131</v>
      </c>
      <c r="W98" s="44" t="s">
        <v>138</v>
      </c>
      <c r="X98" s="43" t="b">
        <v>0</v>
      </c>
      <c r="Y98" s="43" t="b">
        <v>0</v>
      </c>
    </row>
    <row r="99" spans="1:25" s="52" customFormat="1" ht="12.75">
      <c r="A99" s="48">
        <v>5246</v>
      </c>
      <c r="B99" s="48" t="b">
        <v>0</v>
      </c>
      <c r="C99" s="48">
        <v>5153</v>
      </c>
      <c r="D99" s="49" t="s">
        <v>148</v>
      </c>
      <c r="E99" s="49" t="s">
        <v>149</v>
      </c>
      <c r="F99" s="49" t="s">
        <v>119</v>
      </c>
      <c r="G99" s="48">
        <v>2</v>
      </c>
      <c r="H99" s="48">
        <v>2</v>
      </c>
      <c r="I99" s="49" t="s">
        <v>150</v>
      </c>
      <c r="J99" s="49" t="s">
        <v>151</v>
      </c>
      <c r="K99" s="48">
        <v>1</v>
      </c>
      <c r="L99" s="49" t="s">
        <v>123</v>
      </c>
      <c r="M99" s="49" t="s">
        <v>124</v>
      </c>
      <c r="N99" s="50">
        <v>1420</v>
      </c>
      <c r="O99" s="51"/>
      <c r="P99" s="51"/>
      <c r="Q99" s="51"/>
      <c r="R99" s="48" t="b">
        <v>1</v>
      </c>
      <c r="S99" s="49" t="s">
        <v>65</v>
      </c>
      <c r="T99" s="49" t="s">
        <v>124</v>
      </c>
      <c r="U99" s="49" t="s">
        <v>125</v>
      </c>
      <c r="V99" s="49" t="s">
        <v>131</v>
      </c>
      <c r="W99" s="49" t="s">
        <v>132</v>
      </c>
      <c r="X99" s="48" t="b">
        <v>0</v>
      </c>
      <c r="Y99" s="48" t="b">
        <v>0</v>
      </c>
    </row>
    <row r="100" spans="1:25" s="47" customFormat="1" ht="12.75">
      <c r="A100" s="43">
        <v>4837</v>
      </c>
      <c r="B100" s="43" t="b">
        <v>0</v>
      </c>
      <c r="C100" s="43">
        <v>4746</v>
      </c>
      <c r="D100" s="44" t="s">
        <v>152</v>
      </c>
      <c r="E100" s="44" t="s">
        <v>120</v>
      </c>
      <c r="F100" s="44" t="s">
        <v>153</v>
      </c>
      <c r="G100" s="43">
        <v>2</v>
      </c>
      <c r="H100" s="43">
        <v>1</v>
      </c>
      <c r="I100" s="44" t="s">
        <v>154</v>
      </c>
      <c r="J100" s="44" t="s">
        <v>155</v>
      </c>
      <c r="K100" s="43">
        <v>1</v>
      </c>
      <c r="L100" s="44" t="s">
        <v>123</v>
      </c>
      <c r="M100" s="44" t="s">
        <v>124</v>
      </c>
      <c r="N100" s="45">
        <v>580</v>
      </c>
      <c r="O100" s="46"/>
      <c r="P100" s="46"/>
      <c r="Q100" s="46"/>
      <c r="R100" s="43" t="b">
        <v>1</v>
      </c>
      <c r="S100" s="44" t="s">
        <v>65</v>
      </c>
      <c r="T100" s="44" t="s">
        <v>124</v>
      </c>
      <c r="U100" s="44" t="s">
        <v>125</v>
      </c>
      <c r="V100" s="44" t="s">
        <v>131</v>
      </c>
      <c r="W100" s="44" t="s">
        <v>132</v>
      </c>
      <c r="X100" s="43" t="b">
        <v>0</v>
      </c>
      <c r="Y100" s="43" t="b">
        <v>0</v>
      </c>
    </row>
    <row r="101" spans="1:25" s="62" customFormat="1" ht="12.75">
      <c r="A101" s="58">
        <v>4467</v>
      </c>
      <c r="B101" s="58" t="b">
        <v>0</v>
      </c>
      <c r="C101" s="58">
        <v>4380</v>
      </c>
      <c r="D101" s="59" t="s">
        <v>156</v>
      </c>
      <c r="E101" s="59" t="s">
        <v>157</v>
      </c>
      <c r="F101" s="59" t="s">
        <v>158</v>
      </c>
      <c r="G101" s="61"/>
      <c r="H101" s="58">
        <v>2</v>
      </c>
      <c r="I101" s="59" t="s">
        <v>159</v>
      </c>
      <c r="J101" s="59" t="s">
        <v>124</v>
      </c>
      <c r="K101" s="58">
        <v>1</v>
      </c>
      <c r="L101" s="59" t="s">
        <v>123</v>
      </c>
      <c r="M101" s="59" t="s">
        <v>124</v>
      </c>
      <c r="N101" s="60">
        <v>399.56</v>
      </c>
      <c r="O101" s="61"/>
      <c r="P101" s="61"/>
      <c r="Q101" s="61"/>
      <c r="R101" s="58" t="b">
        <v>1</v>
      </c>
      <c r="S101" s="59" t="s">
        <v>65</v>
      </c>
      <c r="T101" s="59" t="s">
        <v>124</v>
      </c>
      <c r="U101" s="59" t="s">
        <v>125</v>
      </c>
      <c r="V101" s="59" t="s">
        <v>126</v>
      </c>
      <c r="W101" s="59" t="s">
        <v>127</v>
      </c>
      <c r="X101" s="58" t="b">
        <v>0</v>
      </c>
      <c r="Y101" s="58" t="b">
        <v>0</v>
      </c>
    </row>
    <row r="102" spans="1:25" s="47" customFormat="1" ht="12.75">
      <c r="A102" s="43">
        <v>4454</v>
      </c>
      <c r="B102" s="43" t="b">
        <v>0</v>
      </c>
      <c r="C102" s="43">
        <v>4367</v>
      </c>
      <c r="D102" s="44" t="s">
        <v>160</v>
      </c>
      <c r="E102" s="44" t="s">
        <v>120</v>
      </c>
      <c r="F102" s="44" t="s">
        <v>161</v>
      </c>
      <c r="G102" s="43">
        <v>1</v>
      </c>
      <c r="H102" s="43">
        <v>2</v>
      </c>
      <c r="I102" s="44" t="s">
        <v>162</v>
      </c>
      <c r="J102" s="44" t="s">
        <v>124</v>
      </c>
      <c r="K102" s="43">
        <v>1</v>
      </c>
      <c r="L102" s="44" t="s">
        <v>123</v>
      </c>
      <c r="M102" s="44" t="s">
        <v>124</v>
      </c>
      <c r="N102" s="45">
        <v>640</v>
      </c>
      <c r="O102" s="46"/>
      <c r="P102" s="46"/>
      <c r="Q102" s="46"/>
      <c r="R102" s="43" t="b">
        <v>1</v>
      </c>
      <c r="S102" s="44" t="s">
        <v>65</v>
      </c>
      <c r="T102" s="44" t="s">
        <v>124</v>
      </c>
      <c r="U102" s="44" t="s">
        <v>125</v>
      </c>
      <c r="V102" s="44" t="s">
        <v>131</v>
      </c>
      <c r="W102" s="44" t="s">
        <v>163</v>
      </c>
      <c r="X102" s="43" t="b">
        <v>0</v>
      </c>
      <c r="Y102" s="43" t="b">
        <v>0</v>
      </c>
    </row>
    <row r="103" spans="1:25" s="52" customFormat="1" ht="12.75">
      <c r="A103" s="48">
        <v>4747</v>
      </c>
      <c r="B103" s="48" t="b">
        <v>0</v>
      </c>
      <c r="C103" s="48">
        <v>4656</v>
      </c>
      <c r="D103" s="49" t="s">
        <v>164</v>
      </c>
      <c r="E103" s="49" t="s">
        <v>165</v>
      </c>
      <c r="F103" s="49" t="s">
        <v>119</v>
      </c>
      <c r="G103" s="48">
        <v>3</v>
      </c>
      <c r="H103" s="48">
        <v>2</v>
      </c>
      <c r="I103" s="49" t="s">
        <v>166</v>
      </c>
      <c r="J103" s="49" t="s">
        <v>167</v>
      </c>
      <c r="K103" s="48">
        <v>1</v>
      </c>
      <c r="L103" s="49" t="s">
        <v>123</v>
      </c>
      <c r="M103" s="49" t="s">
        <v>124</v>
      </c>
      <c r="N103" s="50">
        <v>1570</v>
      </c>
      <c r="O103" s="51"/>
      <c r="P103" s="51"/>
      <c r="Q103" s="51"/>
      <c r="R103" s="48" t="b">
        <v>1</v>
      </c>
      <c r="S103" s="49" t="s">
        <v>65</v>
      </c>
      <c r="T103" s="49" t="s">
        <v>124</v>
      </c>
      <c r="U103" s="49" t="s">
        <v>125</v>
      </c>
      <c r="V103" s="49" t="s">
        <v>131</v>
      </c>
      <c r="W103" s="49" t="s">
        <v>132</v>
      </c>
      <c r="X103" s="48" t="b">
        <v>0</v>
      </c>
      <c r="Y103" s="48" t="b">
        <v>0</v>
      </c>
    </row>
    <row r="104" spans="1:25" s="57" customFormat="1" ht="12.75">
      <c r="A104" s="53">
        <v>4728</v>
      </c>
      <c r="B104" s="53" t="b">
        <v>0</v>
      </c>
      <c r="C104" s="53">
        <v>4637</v>
      </c>
      <c r="D104" s="54" t="s">
        <v>168</v>
      </c>
      <c r="E104" s="54" t="s">
        <v>119</v>
      </c>
      <c r="F104" s="54" t="s">
        <v>140</v>
      </c>
      <c r="G104" s="53">
        <v>1</v>
      </c>
      <c r="H104" s="53">
        <v>1</v>
      </c>
      <c r="I104" s="54" t="s">
        <v>121</v>
      </c>
      <c r="J104" s="54" t="s">
        <v>169</v>
      </c>
      <c r="K104" s="53">
        <v>1</v>
      </c>
      <c r="L104" s="54" t="s">
        <v>123</v>
      </c>
      <c r="M104" s="54" t="s">
        <v>124</v>
      </c>
      <c r="N104" s="55">
        <v>1620</v>
      </c>
      <c r="O104" s="56"/>
      <c r="P104" s="56"/>
      <c r="Q104" s="56"/>
      <c r="R104" s="53" t="b">
        <v>1</v>
      </c>
      <c r="S104" s="54" t="s">
        <v>65</v>
      </c>
      <c r="T104" s="54" t="s">
        <v>124</v>
      </c>
      <c r="U104" s="54" t="s">
        <v>125</v>
      </c>
      <c r="V104" s="54" t="s">
        <v>126</v>
      </c>
      <c r="W104" s="54" t="s">
        <v>127</v>
      </c>
      <c r="X104" s="53" t="b">
        <v>0</v>
      </c>
      <c r="Y104" s="53" t="b">
        <v>0</v>
      </c>
    </row>
    <row r="105" spans="1:25" s="67" customFormat="1" ht="12.75">
      <c r="A105" s="63">
        <v>4710</v>
      </c>
      <c r="B105" s="63" t="b">
        <v>0</v>
      </c>
      <c r="C105" s="63">
        <v>4619</v>
      </c>
      <c r="D105" s="64" t="s">
        <v>170</v>
      </c>
      <c r="E105" s="64" t="s">
        <v>171</v>
      </c>
      <c r="F105" s="64" t="s">
        <v>119</v>
      </c>
      <c r="G105" s="63">
        <v>2</v>
      </c>
      <c r="H105" s="63">
        <v>2</v>
      </c>
      <c r="I105" s="64" t="s">
        <v>172</v>
      </c>
      <c r="J105" s="64" t="s">
        <v>173</v>
      </c>
      <c r="K105" s="63">
        <v>1</v>
      </c>
      <c r="L105" s="64" t="s">
        <v>123</v>
      </c>
      <c r="M105" s="64" t="s">
        <v>124</v>
      </c>
      <c r="N105" s="65">
        <v>2275.61</v>
      </c>
      <c r="O105" s="66"/>
      <c r="P105" s="66"/>
      <c r="Q105" s="66"/>
      <c r="R105" s="63" t="b">
        <v>1</v>
      </c>
      <c r="S105" s="64" t="s">
        <v>65</v>
      </c>
      <c r="T105" s="64" t="s">
        <v>124</v>
      </c>
      <c r="U105" s="64" t="s">
        <v>125</v>
      </c>
      <c r="V105" s="64" t="s">
        <v>131</v>
      </c>
      <c r="W105" s="64" t="s">
        <v>174</v>
      </c>
      <c r="X105" s="63" t="b">
        <v>0</v>
      </c>
      <c r="Y105" s="63" t="b">
        <v>0</v>
      </c>
    </row>
    <row r="106" spans="1:25" s="57" customFormat="1" ht="12.75">
      <c r="A106" s="53">
        <v>4929</v>
      </c>
      <c r="B106" s="53" t="b">
        <v>0</v>
      </c>
      <c r="C106" s="53">
        <v>4837</v>
      </c>
      <c r="D106" s="54" t="s">
        <v>175</v>
      </c>
      <c r="E106" s="54" t="s">
        <v>135</v>
      </c>
      <c r="F106" s="54" t="s">
        <v>176</v>
      </c>
      <c r="G106" s="53">
        <v>1</v>
      </c>
      <c r="H106" s="53">
        <v>1</v>
      </c>
      <c r="I106" s="54" t="s">
        <v>177</v>
      </c>
      <c r="J106" s="54" t="s">
        <v>178</v>
      </c>
      <c r="K106" s="53">
        <v>1</v>
      </c>
      <c r="L106" s="54" t="s">
        <v>123</v>
      </c>
      <c r="M106" s="54" t="s">
        <v>124</v>
      </c>
      <c r="N106" s="55">
        <v>1760</v>
      </c>
      <c r="O106" s="56"/>
      <c r="P106" s="56"/>
      <c r="Q106" s="56"/>
      <c r="R106" s="53" t="b">
        <v>1</v>
      </c>
      <c r="S106" s="54" t="s">
        <v>65</v>
      </c>
      <c r="T106" s="54" t="s">
        <v>124</v>
      </c>
      <c r="U106" s="54" t="s">
        <v>125</v>
      </c>
      <c r="V106" s="54" t="s">
        <v>126</v>
      </c>
      <c r="W106" s="54" t="s">
        <v>179</v>
      </c>
      <c r="X106" s="53" t="b">
        <v>0</v>
      </c>
      <c r="Y106" s="53" t="b">
        <v>0</v>
      </c>
    </row>
  </sheetData>
  <sheetProtection/>
  <mergeCells count="49">
    <mergeCell ref="A85:G85"/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  <mergeCell ref="A81:G81"/>
    <mergeCell ref="A83:G83"/>
    <mergeCell ref="A84:G84"/>
    <mergeCell ref="A82:G82"/>
    <mergeCell ref="A34:G34"/>
    <mergeCell ref="A74:G74"/>
    <mergeCell ref="A75:G75"/>
    <mergeCell ref="A63:H63"/>
    <mergeCell ref="A58:G58"/>
    <mergeCell ref="A59:G59"/>
    <mergeCell ref="A66:G66"/>
    <mergeCell ref="A68:G68"/>
    <mergeCell ref="A69:G69"/>
    <mergeCell ref="A67:G67"/>
    <mergeCell ref="A65:G65"/>
    <mergeCell ref="A47:G47"/>
    <mergeCell ref="A1:H1"/>
    <mergeCell ref="A2:H2"/>
    <mergeCell ref="A48:G48"/>
    <mergeCell ref="A45:G45"/>
    <mergeCell ref="A46:G46"/>
    <mergeCell ref="A30:G30"/>
    <mergeCell ref="A39:H39"/>
    <mergeCell ref="A43:G43"/>
    <mergeCell ref="A44:G44"/>
    <mergeCell ref="A51:G51"/>
    <mergeCell ref="A41:G41"/>
    <mergeCell ref="A42:G42"/>
    <mergeCell ref="A31:G31"/>
    <mergeCell ref="A37:G37"/>
    <mergeCell ref="A26:G26"/>
    <mergeCell ref="A27:G27"/>
    <mergeCell ref="A28:G28"/>
    <mergeCell ref="A29:G29"/>
    <mergeCell ref="A35:G35"/>
    <mergeCell ref="A36:G36"/>
    <mergeCell ref="A32:G32"/>
    <mergeCell ref="A33:G33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8"/>
  <sheetViews>
    <sheetView zoomScalePageLayoutView="0" workbookViewId="0" topLeftCell="A75">
      <selection activeCell="A84" sqref="A84:G84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9.125" style="33" customWidth="1"/>
  </cols>
  <sheetData>
    <row r="1" spans="1:9" ht="15.75">
      <c r="A1" s="88" t="s">
        <v>68</v>
      </c>
      <c r="B1" s="88"/>
      <c r="C1" s="88"/>
      <c r="D1" s="88"/>
      <c r="E1" s="88"/>
      <c r="F1" s="88"/>
      <c r="G1" s="88"/>
      <c r="H1" s="88"/>
      <c r="I1" s="31"/>
    </row>
    <row r="2" spans="1:9" ht="12.75" customHeight="1">
      <c r="A2" s="89" t="s">
        <v>69</v>
      </c>
      <c r="B2" s="89"/>
      <c r="C2" s="89"/>
      <c r="D2" s="89"/>
      <c r="E2" s="89"/>
      <c r="F2" s="89"/>
      <c r="G2" s="89"/>
      <c r="H2" s="89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65</v>
      </c>
      <c r="C4" s="3"/>
      <c r="D4" s="12"/>
      <c r="E4" s="12" t="s">
        <v>11</v>
      </c>
      <c r="F4" s="13"/>
      <c r="G4" s="14"/>
      <c r="H4" s="30" t="s">
        <v>62</v>
      </c>
      <c r="I4" s="34"/>
    </row>
    <row r="5" spans="1:9" s="15" customFormat="1" ht="11.25">
      <c r="A5" s="12" t="s">
        <v>7</v>
      </c>
      <c r="B5" s="30" t="s">
        <v>66</v>
      </c>
      <c r="C5" s="16"/>
      <c r="D5" s="12"/>
      <c r="E5" s="12" t="s">
        <v>16</v>
      </c>
      <c r="F5" s="13"/>
      <c r="G5" s="14"/>
      <c r="H5" s="30" t="s">
        <v>56</v>
      </c>
      <c r="I5" s="34"/>
    </row>
    <row r="6" spans="1:9" s="15" customFormat="1" ht="11.25">
      <c r="A6" s="12" t="s">
        <v>8</v>
      </c>
      <c r="B6" s="30" t="s">
        <v>70</v>
      </c>
      <c r="C6" s="13"/>
      <c r="D6" s="12"/>
      <c r="E6" s="12" t="s">
        <v>12</v>
      </c>
      <c r="F6" s="13"/>
      <c r="G6" s="14"/>
      <c r="H6" s="30" t="s">
        <v>67</v>
      </c>
      <c r="I6" s="34"/>
    </row>
    <row r="7" spans="1:9" s="15" customFormat="1" ht="11.25">
      <c r="A7" s="12" t="s">
        <v>9</v>
      </c>
      <c r="B7" s="30" t="s">
        <v>71</v>
      </c>
      <c r="C7" s="3"/>
      <c r="D7" s="12"/>
      <c r="E7" s="17" t="s">
        <v>13</v>
      </c>
      <c r="F7" s="3"/>
      <c r="G7" s="3"/>
      <c r="H7" s="30" t="s">
        <v>57</v>
      </c>
      <c r="I7" s="34"/>
    </row>
    <row r="8" spans="1:9" s="15" customFormat="1" ht="12.75">
      <c r="A8" s="12" t="s">
        <v>10</v>
      </c>
      <c r="B8" s="30" t="s">
        <v>55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73</v>
      </c>
      <c r="B15" s="20">
        <f>102177.6+18500.88</f>
        <v>120678.48000000001</v>
      </c>
      <c r="C15" s="20">
        <v>0</v>
      </c>
      <c r="D15" s="20">
        <f>SUM(B15:C15)</f>
        <v>120678.48000000001</v>
      </c>
      <c r="E15" s="1"/>
      <c r="F15" s="1"/>
      <c r="G15" s="1"/>
      <c r="H15" s="1"/>
    </row>
    <row r="16" spans="1:8" ht="12.75">
      <c r="A16" s="5" t="s">
        <v>74</v>
      </c>
      <c r="B16" s="20">
        <f>69070.59+12684.24</f>
        <v>81754.83</v>
      </c>
      <c r="C16" s="20">
        <f>3010.26+197.98</f>
        <v>3208.2400000000002</v>
      </c>
      <c r="D16" s="20">
        <f>SUM(B16:C16)</f>
        <v>84963.07</v>
      </c>
      <c r="E16" s="1"/>
      <c r="F16" s="1"/>
      <c r="G16" s="1"/>
      <c r="H16" s="1"/>
    </row>
    <row r="17" spans="1:8" ht="12.75">
      <c r="A17" s="5" t="s">
        <v>75</v>
      </c>
      <c r="B17" s="20">
        <f>H49+H56+H61</f>
        <v>60656.64</v>
      </c>
      <c r="C17" s="20">
        <f>H72+H77+H85</f>
        <v>42671.38</v>
      </c>
      <c r="D17" s="20">
        <f>SUM(B17:C17)</f>
        <v>103328.01999999999</v>
      </c>
      <c r="E17" s="1"/>
      <c r="F17" s="1"/>
      <c r="G17" s="1"/>
      <c r="H17" s="1"/>
    </row>
    <row r="18" spans="1:8" ht="12.75">
      <c r="A18" s="5" t="s">
        <v>76</v>
      </c>
      <c r="B18" s="38">
        <f>B16-B17</f>
        <v>21098.190000000002</v>
      </c>
      <c r="C18" s="38">
        <f>C16-C17</f>
        <v>-39463.14</v>
      </c>
      <c r="D18" s="38">
        <f>SUM(B18:C18)</f>
        <v>-18364.949999999997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5</v>
      </c>
      <c r="D20" s="36">
        <f>D18</f>
        <v>-18364.949999999997</v>
      </c>
      <c r="H20" s="8"/>
    </row>
    <row r="21" spans="2:8" ht="6.75" customHeight="1">
      <c r="B21" s="22"/>
      <c r="C21" s="22"/>
      <c r="D21" s="37"/>
      <c r="H21" s="8"/>
    </row>
    <row r="22" spans="1:8" ht="12.75">
      <c r="A22" s="11"/>
      <c r="B22" s="22"/>
      <c r="C22" s="23" t="s">
        <v>3</v>
      </c>
      <c r="D22" s="36">
        <v>-29125.73</v>
      </c>
      <c r="H22" s="8"/>
    </row>
    <row r="23" spans="2:8" ht="5.25" customHeight="1">
      <c r="B23" s="22"/>
      <c r="C23" s="22"/>
      <c r="D23" s="37"/>
      <c r="H23" s="8"/>
    </row>
    <row r="24" spans="1:8" ht="12.75">
      <c r="A24" s="11"/>
      <c r="B24" s="22"/>
      <c r="C24" s="23" t="s">
        <v>4</v>
      </c>
      <c r="D24" s="36">
        <f>D20+D22</f>
        <v>-47490.67999999999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77" t="s">
        <v>60</v>
      </c>
      <c r="B26" s="78"/>
      <c r="C26" s="78"/>
      <c r="D26" s="78"/>
      <c r="E26" s="78"/>
      <c r="F26" s="78"/>
      <c r="G26" s="78"/>
      <c r="H26" s="25" t="s">
        <v>20</v>
      </c>
    </row>
    <row r="27" spans="1:8" ht="12.75" customHeight="1">
      <c r="A27" s="73" t="s">
        <v>21</v>
      </c>
      <c r="B27" s="73"/>
      <c r="C27" s="73"/>
      <c r="D27" s="73"/>
      <c r="E27" s="73"/>
      <c r="F27" s="73"/>
      <c r="G27" s="73"/>
      <c r="H27" s="26">
        <v>4.99</v>
      </c>
    </row>
    <row r="28" spans="1:8" ht="12.75" customHeight="1">
      <c r="A28" s="73" t="s">
        <v>22</v>
      </c>
      <c r="B28" s="73"/>
      <c r="C28" s="73"/>
      <c r="D28" s="73"/>
      <c r="E28" s="73"/>
      <c r="F28" s="73"/>
      <c r="G28" s="73"/>
      <c r="H28" s="26">
        <v>0.7</v>
      </c>
    </row>
    <row r="29" spans="1:8" ht="12.75" customHeight="1">
      <c r="A29" s="73" t="s">
        <v>17</v>
      </c>
      <c r="B29" s="73"/>
      <c r="C29" s="73"/>
      <c r="D29" s="73"/>
      <c r="E29" s="73"/>
      <c r="F29" s="73"/>
      <c r="G29" s="73"/>
      <c r="H29" s="26">
        <v>2.19</v>
      </c>
    </row>
    <row r="30" spans="1:8" ht="12.75" customHeight="1">
      <c r="A30" s="74" t="s">
        <v>18</v>
      </c>
      <c r="B30" s="75"/>
      <c r="C30" s="75"/>
      <c r="D30" s="75"/>
      <c r="E30" s="75"/>
      <c r="F30" s="75"/>
      <c r="G30" s="76"/>
      <c r="H30" s="27">
        <f>SUM(H27:H29)</f>
        <v>7.880000000000001</v>
      </c>
    </row>
    <row r="31" spans="1:8" ht="12.75" customHeight="1">
      <c r="A31" s="73"/>
      <c r="B31" s="73"/>
      <c r="C31" s="73"/>
      <c r="D31" s="73"/>
      <c r="E31" s="73"/>
      <c r="F31" s="73"/>
      <c r="G31" s="73"/>
      <c r="H31" s="26"/>
    </row>
    <row r="32" spans="1:8" ht="12.75" customHeight="1">
      <c r="A32" s="73" t="s">
        <v>23</v>
      </c>
      <c r="B32" s="73"/>
      <c r="C32" s="73"/>
      <c r="D32" s="73"/>
      <c r="E32" s="73"/>
      <c r="F32" s="73"/>
      <c r="G32" s="73"/>
      <c r="H32" s="26">
        <v>4.54</v>
      </c>
    </row>
    <row r="33" spans="1:8" ht="12.75" customHeight="1">
      <c r="A33" s="73" t="s">
        <v>24</v>
      </c>
      <c r="B33" s="73"/>
      <c r="C33" s="73"/>
      <c r="D33" s="73"/>
      <c r="E33" s="73"/>
      <c r="F33" s="73"/>
      <c r="G33" s="73"/>
      <c r="H33" s="26">
        <v>0</v>
      </c>
    </row>
    <row r="34" spans="1:8" ht="12.75" customHeight="1">
      <c r="A34" s="73" t="s">
        <v>25</v>
      </c>
      <c r="B34" s="73"/>
      <c r="C34" s="73"/>
      <c r="D34" s="73"/>
      <c r="E34" s="73"/>
      <c r="F34" s="73"/>
      <c r="G34" s="73"/>
      <c r="H34" s="26">
        <v>2.22</v>
      </c>
    </row>
    <row r="35" spans="1:8" ht="12.75" customHeight="1">
      <c r="A35" s="74" t="s">
        <v>19</v>
      </c>
      <c r="B35" s="75"/>
      <c r="C35" s="75"/>
      <c r="D35" s="75"/>
      <c r="E35" s="75"/>
      <c r="F35" s="75"/>
      <c r="G35" s="76"/>
      <c r="H35" s="27">
        <f>SUM(H32:H34)</f>
        <v>6.76</v>
      </c>
    </row>
    <row r="36" spans="1:8" ht="12.75" customHeight="1">
      <c r="A36" s="73"/>
      <c r="B36" s="73"/>
      <c r="C36" s="73"/>
      <c r="D36" s="73"/>
      <c r="E36" s="73"/>
      <c r="F36" s="73"/>
      <c r="G36" s="73"/>
      <c r="H36" s="26"/>
    </row>
    <row r="37" spans="1:8" ht="12.75" customHeight="1">
      <c r="A37" s="74" t="s">
        <v>28</v>
      </c>
      <c r="B37" s="75"/>
      <c r="C37" s="75"/>
      <c r="D37" s="75"/>
      <c r="E37" s="75"/>
      <c r="F37" s="75"/>
      <c r="G37" s="76"/>
      <c r="H37" s="27">
        <f>H30+H35</f>
        <v>14.64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93" t="s">
        <v>58</v>
      </c>
      <c r="B39" s="94"/>
      <c r="C39" s="94"/>
      <c r="D39" s="94"/>
      <c r="E39" s="94"/>
      <c r="F39" s="94"/>
      <c r="G39" s="94"/>
      <c r="H39" s="95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81" t="s">
        <v>29</v>
      </c>
      <c r="B41" s="82"/>
      <c r="C41" s="82"/>
      <c r="D41" s="83"/>
      <c r="E41" s="83"/>
      <c r="F41" s="83"/>
      <c r="G41" s="84"/>
      <c r="H41" s="4" t="s">
        <v>72</v>
      </c>
    </row>
    <row r="42" spans="1:9" ht="47.25" customHeight="1">
      <c r="A42" s="85" t="s">
        <v>30</v>
      </c>
      <c r="B42" s="86"/>
      <c r="C42" s="86"/>
      <c r="D42" s="86"/>
      <c r="E42" s="86"/>
      <c r="F42" s="86"/>
      <c r="G42" s="87"/>
      <c r="H42" s="28">
        <f>12*B5*I42</f>
        <v>20190.72</v>
      </c>
      <c r="I42" s="35">
        <v>2.39</v>
      </c>
    </row>
    <row r="43" spans="1:9" ht="24.75" customHeight="1">
      <c r="A43" s="90" t="s">
        <v>31</v>
      </c>
      <c r="B43" s="91"/>
      <c r="C43" s="91"/>
      <c r="D43" s="91"/>
      <c r="E43" s="91"/>
      <c r="F43" s="91"/>
      <c r="G43" s="92"/>
      <c r="H43" s="28">
        <f>12*I43*B5</f>
        <v>5322.240000000001</v>
      </c>
      <c r="I43" s="35">
        <v>0.63</v>
      </c>
    </row>
    <row r="44" spans="1:9" ht="13.5" customHeight="1">
      <c r="A44" s="79" t="s">
        <v>32</v>
      </c>
      <c r="B44" s="80"/>
      <c r="C44" s="80"/>
      <c r="D44" s="80"/>
      <c r="E44" s="80"/>
      <c r="F44" s="80"/>
      <c r="G44" s="80"/>
      <c r="H44" s="28">
        <f>12*B5*I44</f>
        <v>2872.32</v>
      </c>
      <c r="I44" s="35">
        <v>0.34</v>
      </c>
    </row>
    <row r="45" spans="1:9" ht="24.75" customHeight="1">
      <c r="A45" s="90" t="s">
        <v>33</v>
      </c>
      <c r="B45" s="91"/>
      <c r="C45" s="91"/>
      <c r="D45" s="91"/>
      <c r="E45" s="91"/>
      <c r="F45" s="91"/>
      <c r="G45" s="92"/>
      <c r="H45" s="28">
        <f>12*B5*I45</f>
        <v>2872.32</v>
      </c>
      <c r="I45" s="35">
        <v>0.34</v>
      </c>
    </row>
    <row r="46" spans="1:9" ht="13.5" customHeight="1">
      <c r="A46" s="79" t="s">
        <v>34</v>
      </c>
      <c r="B46" s="80"/>
      <c r="C46" s="80"/>
      <c r="D46" s="80"/>
      <c r="E46" s="80"/>
      <c r="F46" s="80"/>
      <c r="G46" s="80"/>
      <c r="H46" s="28">
        <f>12*B5*I46</f>
        <v>1520.6399999999999</v>
      </c>
      <c r="I46" s="35">
        <v>0.18</v>
      </c>
    </row>
    <row r="47" spans="1:9" ht="47.25" customHeight="1">
      <c r="A47" s="85" t="s">
        <v>36</v>
      </c>
      <c r="B47" s="86"/>
      <c r="C47" s="86"/>
      <c r="D47" s="86"/>
      <c r="E47" s="86"/>
      <c r="F47" s="86"/>
      <c r="G47" s="87"/>
      <c r="H47" s="28">
        <f>12*B5*I47</f>
        <v>7434.24</v>
      </c>
      <c r="I47" s="35">
        <v>0.88</v>
      </c>
    </row>
    <row r="48" spans="1:9" ht="24.75" customHeight="1">
      <c r="A48" s="90" t="s">
        <v>35</v>
      </c>
      <c r="B48" s="91"/>
      <c r="C48" s="91"/>
      <c r="D48" s="91"/>
      <c r="E48" s="91"/>
      <c r="F48" s="91"/>
      <c r="G48" s="92"/>
      <c r="H48" s="28">
        <f>12*B5*I48</f>
        <v>1943.0400000000002</v>
      </c>
      <c r="I48" s="35">
        <v>0.23</v>
      </c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42155.520000000004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81" t="s">
        <v>37</v>
      </c>
      <c r="B51" s="82"/>
      <c r="C51" s="82"/>
      <c r="D51" s="83"/>
      <c r="E51" s="83"/>
      <c r="F51" s="83"/>
      <c r="G51" s="84"/>
      <c r="H51" s="4" t="s">
        <v>72</v>
      </c>
    </row>
    <row r="52" spans="1:9" ht="24" customHeight="1">
      <c r="A52" s="85" t="s">
        <v>64</v>
      </c>
      <c r="B52" s="86"/>
      <c r="C52" s="86"/>
      <c r="D52" s="86"/>
      <c r="E52" s="86"/>
      <c r="F52" s="86"/>
      <c r="G52" s="87"/>
      <c r="H52" s="28">
        <v>0</v>
      </c>
      <c r="I52" s="35">
        <v>0.7</v>
      </c>
    </row>
    <row r="53" spans="1:8" ht="24.75" customHeight="1">
      <c r="A53" s="90" t="s">
        <v>52</v>
      </c>
      <c r="B53" s="91"/>
      <c r="C53" s="91"/>
      <c r="D53" s="91"/>
      <c r="E53" s="91"/>
      <c r="F53" s="91"/>
      <c r="G53" s="92"/>
      <c r="H53" s="28">
        <v>0</v>
      </c>
    </row>
    <row r="54" spans="1:8" ht="24.75" customHeight="1">
      <c r="A54" s="90" t="s">
        <v>53</v>
      </c>
      <c r="B54" s="91"/>
      <c r="C54" s="91"/>
      <c r="D54" s="91"/>
      <c r="E54" s="91"/>
      <c r="F54" s="91"/>
      <c r="G54" s="92"/>
      <c r="H54" s="28">
        <v>0</v>
      </c>
    </row>
    <row r="55" spans="1:8" ht="36" customHeight="1">
      <c r="A55" s="90" t="s">
        <v>54</v>
      </c>
      <c r="B55" s="91"/>
      <c r="C55" s="91"/>
      <c r="D55" s="91"/>
      <c r="E55" s="91"/>
      <c r="F55" s="91"/>
      <c r="G55" s="92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0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81" t="s">
        <v>45</v>
      </c>
      <c r="B58" s="82"/>
      <c r="C58" s="82"/>
      <c r="D58" s="83"/>
      <c r="E58" s="83"/>
      <c r="F58" s="83"/>
      <c r="G58" s="84"/>
      <c r="H58" s="4" t="s">
        <v>72</v>
      </c>
    </row>
    <row r="59" spans="1:9" ht="12.75" customHeight="1">
      <c r="A59" s="85" t="s">
        <v>44</v>
      </c>
      <c r="B59" s="86"/>
      <c r="C59" s="86"/>
      <c r="D59" s="86"/>
      <c r="E59" s="86"/>
      <c r="F59" s="86"/>
      <c r="G59" s="87"/>
      <c r="H59" s="28">
        <f>12*B5*I59</f>
        <v>18501.12</v>
      </c>
      <c r="I59" s="35">
        <v>2.19</v>
      </c>
    </row>
    <row r="60" spans="1:8" ht="24" customHeight="1">
      <c r="A60" s="85" t="s">
        <v>49</v>
      </c>
      <c r="B60" s="86"/>
      <c r="C60" s="86"/>
      <c r="D60" s="86"/>
      <c r="E60" s="86"/>
      <c r="F60" s="86"/>
      <c r="G60" s="87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18501.12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93" t="s">
        <v>59</v>
      </c>
      <c r="B63" s="94"/>
      <c r="C63" s="94"/>
      <c r="D63" s="94"/>
      <c r="E63" s="94"/>
      <c r="F63" s="94"/>
      <c r="G63" s="94"/>
      <c r="H63" s="95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81" t="s">
        <v>43</v>
      </c>
      <c r="B65" s="82"/>
      <c r="C65" s="82"/>
      <c r="D65" s="83"/>
      <c r="E65" s="83"/>
      <c r="F65" s="83"/>
      <c r="G65" s="84"/>
      <c r="H65" s="4" t="s">
        <v>72</v>
      </c>
    </row>
    <row r="66" spans="1:9" ht="36.75" customHeight="1">
      <c r="A66" s="85" t="s">
        <v>38</v>
      </c>
      <c r="B66" s="86"/>
      <c r="C66" s="86"/>
      <c r="D66" s="86"/>
      <c r="E66" s="86"/>
      <c r="F66" s="86"/>
      <c r="G66" s="87"/>
      <c r="H66" s="28">
        <f>12*B5*I66</f>
        <v>8954.880000000001</v>
      </c>
      <c r="I66" s="35">
        <v>1.06</v>
      </c>
    </row>
    <row r="67" spans="1:9" ht="24.75" customHeight="1">
      <c r="A67" s="90" t="s">
        <v>39</v>
      </c>
      <c r="B67" s="91"/>
      <c r="C67" s="91"/>
      <c r="D67" s="91"/>
      <c r="E67" s="91"/>
      <c r="F67" s="91"/>
      <c r="G67" s="92"/>
      <c r="H67" s="28">
        <f>12*B5*I67</f>
        <v>6336</v>
      </c>
      <c r="I67" s="35">
        <v>0.75</v>
      </c>
    </row>
    <row r="68" spans="1:9" ht="36.75" customHeight="1">
      <c r="A68" s="85" t="s">
        <v>48</v>
      </c>
      <c r="B68" s="86"/>
      <c r="C68" s="86"/>
      <c r="D68" s="86"/>
      <c r="E68" s="86"/>
      <c r="F68" s="86"/>
      <c r="G68" s="87"/>
      <c r="H68" s="28">
        <f>12*B5*I68</f>
        <v>10644.48</v>
      </c>
      <c r="I68" s="35">
        <v>1.26</v>
      </c>
    </row>
    <row r="69" spans="1:9" ht="24.75" customHeight="1">
      <c r="A69" s="90" t="s">
        <v>40</v>
      </c>
      <c r="B69" s="91"/>
      <c r="C69" s="91"/>
      <c r="D69" s="91"/>
      <c r="E69" s="91"/>
      <c r="F69" s="91"/>
      <c r="G69" s="92"/>
      <c r="H69" s="28">
        <f>12*B5*I69</f>
        <v>2027.52</v>
      </c>
      <c r="I69" s="35">
        <v>0.24</v>
      </c>
    </row>
    <row r="70" spans="1:9" ht="25.5" customHeight="1">
      <c r="A70" s="85" t="s">
        <v>41</v>
      </c>
      <c r="B70" s="86"/>
      <c r="C70" s="86"/>
      <c r="D70" s="86"/>
      <c r="E70" s="86"/>
      <c r="F70" s="86"/>
      <c r="G70" s="87"/>
      <c r="H70" s="28">
        <f>12*B5*I70</f>
        <v>3717.12</v>
      </c>
      <c r="I70" s="35">
        <v>0.44</v>
      </c>
    </row>
    <row r="71" spans="1:9" ht="24.75" customHeight="1">
      <c r="A71" s="90" t="s">
        <v>42</v>
      </c>
      <c r="B71" s="91"/>
      <c r="C71" s="91"/>
      <c r="D71" s="91"/>
      <c r="E71" s="91"/>
      <c r="F71" s="91"/>
      <c r="G71" s="92"/>
      <c r="H71" s="28">
        <f>12*B5*I71</f>
        <v>1267.2</v>
      </c>
      <c r="I71" s="35">
        <v>0.15</v>
      </c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32947.2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81" t="s">
        <v>46</v>
      </c>
      <c r="B74" s="82"/>
      <c r="C74" s="82"/>
      <c r="D74" s="83"/>
      <c r="E74" s="83"/>
      <c r="F74" s="83"/>
      <c r="G74" s="84"/>
      <c r="H74" s="4" t="s">
        <v>72</v>
      </c>
    </row>
    <row r="75" spans="1:8" ht="45.75" customHeight="1">
      <c r="A75" s="85" t="s">
        <v>77</v>
      </c>
      <c r="B75" s="86"/>
      <c r="C75" s="86"/>
      <c r="D75" s="86"/>
      <c r="E75" s="86"/>
      <c r="F75" s="86"/>
      <c r="G75" s="87"/>
      <c r="H75" s="28">
        <f>4649.4+4677.78</f>
        <v>9327.18</v>
      </c>
    </row>
    <row r="76" spans="1:8" ht="34.5" customHeight="1">
      <c r="A76" s="90" t="s">
        <v>51</v>
      </c>
      <c r="B76" s="91"/>
      <c r="C76" s="91"/>
      <c r="D76" s="91"/>
      <c r="E76" s="91"/>
      <c r="F76" s="91"/>
      <c r="G76" s="92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9327.18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81" t="s">
        <v>47</v>
      </c>
      <c r="B79" s="82"/>
      <c r="C79" s="82"/>
      <c r="D79" s="83"/>
      <c r="E79" s="83"/>
      <c r="F79" s="83"/>
      <c r="G79" s="84"/>
      <c r="H79" s="4" t="s">
        <v>72</v>
      </c>
    </row>
    <row r="80" spans="1:8" ht="30" customHeight="1">
      <c r="A80" s="85" t="s">
        <v>80</v>
      </c>
      <c r="B80" s="86"/>
      <c r="C80" s="86"/>
      <c r="D80" s="86"/>
      <c r="E80" s="86"/>
      <c r="F80" s="86"/>
      <c r="G80" s="87"/>
      <c r="H80" s="28">
        <v>0</v>
      </c>
    </row>
    <row r="81" spans="1:8" ht="24" customHeight="1">
      <c r="A81" s="85" t="s">
        <v>63</v>
      </c>
      <c r="B81" s="86"/>
      <c r="C81" s="86"/>
      <c r="D81" s="86"/>
      <c r="E81" s="86"/>
      <c r="F81" s="86"/>
      <c r="G81" s="87"/>
      <c r="H81" s="28">
        <v>0</v>
      </c>
    </row>
    <row r="82" spans="1:8" ht="31.5" customHeight="1">
      <c r="A82" s="106" t="s">
        <v>78</v>
      </c>
      <c r="B82" s="107"/>
      <c r="C82" s="107"/>
      <c r="D82" s="107"/>
      <c r="E82" s="107"/>
      <c r="F82" s="107"/>
      <c r="G82" s="108"/>
      <c r="H82" s="39">
        <v>0</v>
      </c>
    </row>
    <row r="83" spans="1:8" ht="24.75" customHeight="1">
      <c r="A83" s="90" t="s">
        <v>50</v>
      </c>
      <c r="B83" s="91"/>
      <c r="C83" s="91"/>
      <c r="D83" s="91"/>
      <c r="E83" s="91"/>
      <c r="F83" s="91"/>
      <c r="G83" s="92"/>
      <c r="H83" s="28">
        <v>0</v>
      </c>
    </row>
    <row r="84" spans="1:8" ht="38.25" customHeight="1">
      <c r="A84" s="103" t="s">
        <v>79</v>
      </c>
      <c r="B84" s="104"/>
      <c r="C84" s="104"/>
      <c r="D84" s="104"/>
      <c r="E84" s="104"/>
      <c r="F84" s="104"/>
      <c r="G84" s="105"/>
      <c r="H84" s="28">
        <v>397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H80+H81+H82+H83+H84</f>
        <v>397</v>
      </c>
    </row>
    <row r="86" ht="12.75">
      <c r="H86" s="33"/>
    </row>
    <row r="88" ht="12.75">
      <c r="A88" t="s">
        <v>61</v>
      </c>
    </row>
  </sheetData>
  <sheetProtection/>
  <mergeCells count="48">
    <mergeCell ref="A31:G31"/>
    <mergeCell ref="A37:G37"/>
    <mergeCell ref="A26:G26"/>
    <mergeCell ref="A27:G27"/>
    <mergeCell ref="A28:G28"/>
    <mergeCell ref="A29:G29"/>
    <mergeCell ref="A35:G35"/>
    <mergeCell ref="A36:G36"/>
    <mergeCell ref="A32:G32"/>
    <mergeCell ref="A33:G33"/>
    <mergeCell ref="A44:G44"/>
    <mergeCell ref="A51:G51"/>
    <mergeCell ref="A41:G41"/>
    <mergeCell ref="A42:G42"/>
    <mergeCell ref="A65:G65"/>
    <mergeCell ref="A47:G47"/>
    <mergeCell ref="A1:H1"/>
    <mergeCell ref="A2:H2"/>
    <mergeCell ref="A48:G48"/>
    <mergeCell ref="A45:G45"/>
    <mergeCell ref="A46:G46"/>
    <mergeCell ref="A30:G30"/>
    <mergeCell ref="A39:H39"/>
    <mergeCell ref="A43:G43"/>
    <mergeCell ref="A34:G34"/>
    <mergeCell ref="A74:G74"/>
    <mergeCell ref="A75:G75"/>
    <mergeCell ref="A63:H63"/>
    <mergeCell ref="A58:G58"/>
    <mergeCell ref="A59:G59"/>
    <mergeCell ref="A66:G66"/>
    <mergeCell ref="A68:G68"/>
    <mergeCell ref="A69:G69"/>
    <mergeCell ref="A67:G67"/>
    <mergeCell ref="A81:G81"/>
    <mergeCell ref="A83:G83"/>
    <mergeCell ref="A84:G84"/>
    <mergeCell ref="A82:G82"/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Admin</cp:lastModifiedBy>
  <cp:lastPrinted>2011-12-12T13:03:10Z</cp:lastPrinted>
  <dcterms:created xsi:type="dcterms:W3CDTF">2008-05-04T04:13:06Z</dcterms:created>
  <dcterms:modified xsi:type="dcterms:W3CDTF">2015-04-02T03:41:53Z</dcterms:modified>
  <cp:category/>
  <cp:version/>
  <cp:contentType/>
  <cp:contentStatus/>
</cp:coreProperties>
</file>