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<sst xmlns="http://schemas.openxmlformats.org/spreadsheetml/2006/main" count="439" uniqueCount="211">
  <si>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</si>
  <si>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</si>
  <si>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</si>
  <si>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</si>
  <si>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</si>
  <si>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</si>
  <si>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</si>
  <si>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</si>
  <si>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</si>
  <si>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</si>
  <si>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</si>
  <si>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</si>
  <si>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</si>
  <si>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</si>
  <si>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</si>
  <si>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</si>
  <si>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</si>
  <si>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</si>
  <si>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</si>
  <si>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</si>
  <si>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</si>
  <si>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</si>
  <si>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</si>
  <si>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</si>
  <si>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</si>
  <si>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</si>
  <si>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</si>
  <si>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</si>
  <si>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</si>
  <si>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</si>
  <si>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</si>
  <si>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</si>
  <si>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</si>
  <si>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</si>
  <si>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</si>
  <si>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</si>
  <si>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</si>
  <si>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</si>
  <si>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</si>
  <si>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</si>
  <si>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</si>
  <si>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</si>
  <si>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</si>
  <si>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</si>
  <si>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</si>
  <si>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</si>
  <si>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</si>
  <si>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</si>
  <si>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</si>
  <si>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</si>
  <si>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</si>
  <si>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</si>
  <si>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</si>
  <si>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</si>
  <si>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</si>
  <si>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</si>
  <si>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</si>
  <si>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</si>
  <si>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</si>
  <si>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</si>
  <si>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</si>
  <si>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</si>
  <si>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</t>
    </r>
  </si>
  <si>
    <t>6,76 руб/кв.м/мес</t>
  </si>
  <si>
    <t>ул.Крымская,126А</t>
  </si>
  <si>
    <t>485,4</t>
  </si>
  <si>
    <t>16 шт.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</si>
  <si>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</si>
  <si>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</si>
  <si>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</si>
  <si>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</si>
  <si>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</si>
  <si>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</si>
  <si>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</si>
  <si>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25 чел.</t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</si>
  <si>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 выполняется собственниками самостоятельно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</si>
  <si>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</t>
    </r>
    <r>
      <rPr>
        <b/>
        <sz val="8"/>
        <rFont val="Arial Cyr"/>
        <family val="0"/>
      </rPr>
      <t>Ремонт системы отопления  - ноябрь, декабрь</t>
    </r>
    <r>
      <rPr>
        <sz val="8"/>
        <rFont val="Arial Cyr"/>
        <family val="2"/>
      </rPr>
      <t xml:space="preserve">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отопления- 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</si>
  <si>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</si>
  <si>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 –</t>
    </r>
    <r>
      <rPr>
        <sz val="8"/>
        <color indexed="12"/>
        <rFont val="Arial CYR"/>
        <family val="0"/>
      </rPr>
      <t xml:space="preserve">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</si>
  <si>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  </t>
    </r>
    <r>
      <rPr>
        <b/>
        <sz val="8"/>
        <rFont val="Arial CYR"/>
        <family val="2"/>
      </rPr>
      <t xml:space="preserve">                                                                                Вывоз мусора и веток с контейнерной площадки-  июнь                                                                                                                                                          Уборка придомовой территории-май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</si>
  <si>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 - 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</si>
  <si>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</si>
  <si>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</si>
  <si>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 –</t>
    </r>
    <r>
      <rPr>
        <sz val="8"/>
        <color indexed="12"/>
        <rFont val="Arial CYR"/>
        <family val="0"/>
      </rPr>
      <t xml:space="preserve"> выполняется собственниками самостоятельно                                                                  </t>
    </r>
  </si>
  <si>
    <t>29 чел.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</si>
  <si>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</si>
  <si>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</si>
  <si>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</si>
  <si>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</si>
  <si>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</si>
  <si>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</si>
  <si>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</si>
  <si>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</si>
  <si>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</si>
  <si>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</si>
  <si>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</si>
  <si>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</si>
  <si>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</si>
  <si>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</si>
  <si>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</si>
  <si>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</si>
  <si>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</si>
  <si>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</si>
  <si>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</si>
  <si>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</si>
  <si>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</si>
  <si>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</si>
  <si>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</si>
  <si>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</si>
  <si>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</si>
  <si>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</si>
  <si>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</si>
  <si>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</si>
  <si>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</si>
  <si>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</si>
  <si>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</si>
  <si>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</si>
  <si>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</si>
  <si>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</si>
  <si>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09.04.14</t>
  </si>
  <si>
    <t>13:00</t>
  </si>
  <si>
    <t>17:00</t>
  </si>
  <si>
    <t>Замена розлива СО, перезапуск СО - 2 стояка.</t>
  </si>
  <si>
    <t>Круг отрезной - 1 шт., труба сталь Д 40мм - 3 м/п., заглушка д 50мм - 1 шт.,электроды -0,5 кг.</t>
  </si>
  <si>
    <t>мн.дом</t>
  </si>
  <si>
    <t/>
  </si>
  <si>
    <t>Содержание общего имущества</t>
  </si>
  <si>
    <t>СОИ (системы)</t>
  </si>
  <si>
    <t>Центральное отопление</t>
  </si>
  <si>
    <t>22.04.14</t>
  </si>
  <si>
    <t>16:00</t>
  </si>
  <si>
    <t>18:00</t>
  </si>
  <si>
    <t>Устранение течи на ХВС из-под хомута Д 32мм.</t>
  </si>
  <si>
    <t>Хомут Д 32мм - 1 шт.</t>
  </si>
  <si>
    <t>Водопровод и канализация, горячее водоснабжение</t>
  </si>
  <si>
    <t>10.02.14</t>
  </si>
  <si>
    <t>10:00</t>
  </si>
  <si>
    <t>11:00</t>
  </si>
  <si>
    <t>Отогрев ХВС - труба стальн. Д 20мм - 2,5 м/п.</t>
  </si>
  <si>
    <t>квартира</t>
  </si>
  <si>
    <t>12.02.14</t>
  </si>
  <si>
    <t>08:00</t>
  </si>
  <si>
    <t>08:40</t>
  </si>
  <si>
    <t>Сброс снега: с кровли - 10 м/п, козырёк - 2 кв.м.</t>
  </si>
  <si>
    <t>СОИ (работы)</t>
  </si>
  <si>
    <t>Сезонные работы</t>
  </si>
  <si>
    <t>18.03.14</t>
  </si>
  <si>
    <t>14:30</t>
  </si>
  <si>
    <t>Замена сгона на СО, перезапуск.</t>
  </si>
  <si>
    <t>Сгон в сборе Д 20мм - 1 шт., труба ст. Д 20мм - 1 м/п, диск отрезной - 1 шт.</t>
  </si>
  <si>
    <t>27.01.14</t>
  </si>
  <si>
    <t>08:30</t>
  </si>
  <si>
    <t>12:30</t>
  </si>
  <si>
    <t>Отогрев водопроода: труба Д 32 мм -8 м/п, и труба Д-40мм - 15 м/п. Установка хомута.</t>
  </si>
  <si>
    <t>Хомут на болтах Д-40мм - 2 шт., гайка - 2 шт.</t>
  </si>
  <si>
    <t>29.01.14</t>
  </si>
  <si>
    <t>Осмотр ХВС.Замерзание.</t>
  </si>
  <si>
    <t>30.01.14</t>
  </si>
  <si>
    <t>09:30</t>
  </si>
  <si>
    <t>Замена стальн. трубы ХВС на м/ пласт.Д-20мм - 3 м/п.</t>
  </si>
  <si>
    <t>Труба м/пласт.Д-20мм - 3м/п, фитинги 3/4 - 20мм = 2 шт., переходник с Д25мм на 20мм - 1шт., 
лён-0,01кг, круг отрезной - 1шт.</t>
  </si>
  <si>
    <t>14.03.14</t>
  </si>
  <si>
    <t>16:45</t>
  </si>
  <si>
    <t>Устранение течи - установка хомута Д-20мм на СО.</t>
  </si>
  <si>
    <t>Хомут Д 20мм- 1 шт.,лён-0,01кг.</t>
  </si>
  <si>
    <t>08.04.14</t>
  </si>
  <si>
    <t>09:00</t>
  </si>
  <si>
    <t>Устранение течи на СО - установка хомута.</t>
  </si>
  <si>
    <t>Хомут Д 76мм - 1 шт.</t>
  </si>
  <si>
    <t>26.11.14</t>
  </si>
  <si>
    <t>10:30</t>
  </si>
  <si>
    <t>Монтаж в/счётчика.</t>
  </si>
  <si>
    <t>Лён-0,01к</t>
  </si>
  <si>
    <t>14.04.14</t>
  </si>
  <si>
    <t>13:30</t>
  </si>
  <si>
    <t>Ремонт кровли.</t>
  </si>
  <si>
    <t>Шурупы 50мм - 20 шт., лист оцинк. - 5 кв.м.</t>
  </si>
  <si>
    <t>Крыши и водосточные системы</t>
  </si>
  <si>
    <t>09.07.14</t>
  </si>
  <si>
    <t>Замена лампы - 1 шт.</t>
  </si>
  <si>
    <t>Лампа 60 вт - 1 шт.</t>
  </si>
  <si>
    <t>Электроснабжение</t>
  </si>
  <si>
    <t>08.08.14</t>
  </si>
  <si>
    <t>Смена венцов в стенах: из брусьев рядовых сечением 200 х 200,100 м венца.Укладка лаг: по кирпичным столбикам 100 кв.м. пола.</t>
  </si>
  <si>
    <t>Стены и фасады</t>
  </si>
  <si>
    <t>07.08.14</t>
  </si>
  <si>
    <t>Замена затворов Д 50 мм - 2 шт., перезапуск СО - 6 стояков.</t>
  </si>
  <si>
    <t>Затворы Д 50мм - 2 шт., болты - 8 шт</t>
  </si>
  <si>
    <t>22.08.14</t>
  </si>
  <si>
    <t>Устранение течи СО: замена розлива Д 50мм - 2 м/п.</t>
  </si>
  <si>
    <t>Сгон Д 20мм - 2 шт., труба Д 50мм - 2 м/п, труба Д 20мм - 2м/п, отвод Д 50мм - 1 шт., электроды - 2 кг, круг отрезной - 1 шт., лён - 0,01кг.</t>
  </si>
  <si>
    <t>15.10.14</t>
  </si>
  <si>
    <t>Установка хомута Д 76мм на СО.</t>
  </si>
  <si>
    <t>31.10.14</t>
  </si>
  <si>
    <t>Замена автомата, патрона.</t>
  </si>
  <si>
    <t>Автомат( С25) - 1 шт., патрон - 1 шт.</t>
  </si>
  <si>
    <t>Техобслуживание (плат. работы)</t>
  </si>
  <si>
    <t>Техобслуживание (вид) пл.раб.</t>
  </si>
  <si>
    <t>Техобслуживание (платные работы)</t>
  </si>
  <si>
    <t>24.11.14</t>
  </si>
  <si>
    <t>Демонтаж водосчётчика на ХВС.</t>
  </si>
  <si>
    <t>07.02.14</t>
  </si>
  <si>
    <t>Ремонт СО - установка хомута Д 20мм - 1 шт.</t>
  </si>
  <si>
    <t>Хомут Д 20мм -  1шт.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</si>
  <si>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</si>
  <si>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</t>
    </r>
    <r>
      <rPr>
        <b/>
        <sz val="8"/>
        <rFont val="Arial Cyr"/>
        <family val="0"/>
      </rPr>
      <t>Ремонт системы отопления (март, апрель, август). Ремонт кровли (апрель).Смена венцов в стенах (август)</t>
    </r>
  </si>
  <si>
    <t>ремонт ХВС</t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</si>
  <si>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- </t>
    </r>
    <r>
      <rPr>
        <b/>
        <sz val="8"/>
        <rFont val="Arial Cyr"/>
        <family val="0"/>
      </rPr>
      <t xml:space="preserve">Ремонт системы водоснабжения (январь, ноябрь). Очистка контейнерной площадки от мусора (апрель)                                                                                          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</si>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</sst>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27" borderId="0" xfId="53" applyFont="1" applyFill="1" applyBorder="1" applyAlignment="1">
      <alignment horizontal="right"/>
      <protection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tabSelected="1" workbookViewId="0" topLeftCell="A87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37109375" style="33" customWidth="1"/>
    <col min="10" max="10" width="9.125" style="0" hidden="1" customWidth="1"/>
  </cols>
  <sheetData>
    <row r="1" spans="1:9" ht="15.75">
      <c r="A1" s="85" t="s">
        <v>67</v>
      </c>
      <c r="B1" s="85"/>
      <c r="C1" s="85"/>
      <c r="D1" s="85"/>
      <c r="E1" s="85"/>
      <c r="F1" s="85"/>
      <c r="G1" s="85"/>
      <c r="H1" s="85"/>
      <c r="I1" s="31"/>
    </row>
    <row r="2" spans="1:9" ht="12.75" customHeight="1">
      <c r="A2" s="86" t="s">
        <v>85</v>
      </c>
      <c r="B2" s="86"/>
      <c r="C2" s="86"/>
      <c r="D2" s="86"/>
      <c r="E2" s="86"/>
      <c r="F2" s="86"/>
      <c r="G2" s="86"/>
      <c r="H2" s="8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209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55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210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56</v>
      </c>
      <c r="I7" s="34"/>
    </row>
    <row r="8" spans="1:9" s="15" customFormat="1" ht="12.75">
      <c r="A8" s="12" t="s">
        <v>10</v>
      </c>
      <c r="B8" s="30" t="s">
        <v>54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12756.3+72519.18</f>
        <v>85275.48</v>
      </c>
      <c r="C15" s="20">
        <v>0</v>
      </c>
      <c r="D15" s="20">
        <f>SUM(B15:C15)</f>
        <v>85275.48</v>
      </c>
      <c r="E15" s="1"/>
      <c r="F15" s="1"/>
      <c r="G15" s="1"/>
      <c r="H15" s="1"/>
    </row>
    <row r="16" spans="1:8" ht="12.75">
      <c r="A16" s="5" t="s">
        <v>87</v>
      </c>
      <c r="B16" s="20">
        <f>8627.5+47731.16</f>
        <v>56358.66</v>
      </c>
      <c r="C16" s="20">
        <v>941.84</v>
      </c>
      <c r="D16" s="20">
        <f>SUM(B16:C16)</f>
        <v>57300.5</v>
      </c>
      <c r="E16" s="1"/>
      <c r="F16" s="1"/>
      <c r="G16" s="1"/>
      <c r="H16" s="1"/>
    </row>
    <row r="17" spans="1:8" ht="12.75">
      <c r="A17" s="5" t="s">
        <v>88</v>
      </c>
      <c r="B17" s="40">
        <f>H49+H56+H61</f>
        <v>42221.624</v>
      </c>
      <c r="C17" s="40">
        <f>H72+H77+H85</f>
        <v>58892.060000000005</v>
      </c>
      <c r="D17" s="40">
        <f>SUM(B17:C17)</f>
        <v>101113.68400000001</v>
      </c>
      <c r="E17" s="1"/>
      <c r="F17" s="1"/>
      <c r="G17" s="1"/>
      <c r="H17" s="1"/>
    </row>
    <row r="18" spans="1:8" ht="12.75">
      <c r="A18" s="5" t="s">
        <v>89</v>
      </c>
      <c r="B18" s="38">
        <f>B16-B17</f>
        <v>14137.036</v>
      </c>
      <c r="C18" s="38">
        <f>C16-C17</f>
        <v>-57950.22000000001</v>
      </c>
      <c r="D18" s="38">
        <f>SUM(B18:C18)</f>
        <v>-43813.18400000001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-43813.18400000001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-67588.594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-111401.778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2" t="s">
        <v>59</v>
      </c>
      <c r="B26" s="93"/>
      <c r="C26" s="93"/>
      <c r="D26" s="93"/>
      <c r="E26" s="93"/>
      <c r="F26" s="93"/>
      <c r="G26" s="93"/>
      <c r="H26" s="25" t="s">
        <v>20</v>
      </c>
    </row>
    <row r="27" spans="1:8" ht="12.75" customHeight="1">
      <c r="A27" s="81" t="s">
        <v>21</v>
      </c>
      <c r="B27" s="81"/>
      <c r="C27" s="81"/>
      <c r="D27" s="81"/>
      <c r="E27" s="81"/>
      <c r="F27" s="81"/>
      <c r="G27" s="81"/>
      <c r="H27" s="26">
        <v>4.99</v>
      </c>
    </row>
    <row r="28" spans="1:8" ht="12.75" customHeight="1">
      <c r="A28" s="81" t="s">
        <v>22</v>
      </c>
      <c r="B28" s="81"/>
      <c r="C28" s="81"/>
      <c r="D28" s="81"/>
      <c r="E28" s="81"/>
      <c r="F28" s="81"/>
      <c r="G28" s="81"/>
      <c r="H28" s="26">
        <v>0.7</v>
      </c>
    </row>
    <row r="29" spans="1:8" ht="12.75" customHeight="1">
      <c r="A29" s="81" t="s">
        <v>17</v>
      </c>
      <c r="B29" s="81"/>
      <c r="C29" s="81"/>
      <c r="D29" s="81"/>
      <c r="E29" s="81"/>
      <c r="F29" s="81"/>
      <c r="G29" s="81"/>
      <c r="H29" s="26">
        <v>2.19</v>
      </c>
    </row>
    <row r="30" spans="1:8" ht="12.75" customHeight="1">
      <c r="A30" s="89" t="s">
        <v>18</v>
      </c>
      <c r="B30" s="90"/>
      <c r="C30" s="90"/>
      <c r="D30" s="90"/>
      <c r="E30" s="90"/>
      <c r="F30" s="90"/>
      <c r="G30" s="91"/>
      <c r="H30" s="27">
        <f>SUM(H27:H29)</f>
        <v>7.880000000000001</v>
      </c>
    </row>
    <row r="31" spans="1:8" ht="12.75" customHeight="1">
      <c r="A31" s="81"/>
      <c r="B31" s="81"/>
      <c r="C31" s="81"/>
      <c r="D31" s="81"/>
      <c r="E31" s="81"/>
      <c r="F31" s="81"/>
      <c r="G31" s="81"/>
      <c r="H31" s="26"/>
    </row>
    <row r="32" spans="1:8" ht="12.75" customHeight="1">
      <c r="A32" s="81" t="s">
        <v>23</v>
      </c>
      <c r="B32" s="81"/>
      <c r="C32" s="81"/>
      <c r="D32" s="81"/>
      <c r="E32" s="81"/>
      <c r="F32" s="81"/>
      <c r="G32" s="81"/>
      <c r="H32" s="26">
        <v>4.54</v>
      </c>
    </row>
    <row r="33" spans="1:8" ht="12.75" customHeight="1">
      <c r="A33" s="81" t="s">
        <v>24</v>
      </c>
      <c r="B33" s="81"/>
      <c r="C33" s="81"/>
      <c r="D33" s="81"/>
      <c r="E33" s="81"/>
      <c r="F33" s="81"/>
      <c r="G33" s="81"/>
      <c r="H33" s="26">
        <v>0</v>
      </c>
    </row>
    <row r="34" spans="1:8" ht="12.75" customHeight="1">
      <c r="A34" s="81" t="s">
        <v>25</v>
      </c>
      <c r="B34" s="81"/>
      <c r="C34" s="81"/>
      <c r="D34" s="81"/>
      <c r="E34" s="81"/>
      <c r="F34" s="81"/>
      <c r="G34" s="81"/>
      <c r="H34" s="26">
        <v>2.22</v>
      </c>
    </row>
    <row r="35" spans="1:8" ht="12.75" customHeight="1">
      <c r="A35" s="89" t="s">
        <v>19</v>
      </c>
      <c r="B35" s="90"/>
      <c r="C35" s="90"/>
      <c r="D35" s="90"/>
      <c r="E35" s="90"/>
      <c r="F35" s="90"/>
      <c r="G35" s="91"/>
      <c r="H35" s="27">
        <f>SUM(H32:H34)</f>
        <v>6.76</v>
      </c>
    </row>
    <row r="36" spans="1:8" ht="12.75" customHeight="1">
      <c r="A36" s="81"/>
      <c r="B36" s="81"/>
      <c r="C36" s="81"/>
      <c r="D36" s="81"/>
      <c r="E36" s="81"/>
      <c r="F36" s="81"/>
      <c r="G36" s="81"/>
      <c r="H36" s="26"/>
    </row>
    <row r="37" spans="1:8" ht="12.75" customHeight="1">
      <c r="A37" s="89" t="s">
        <v>28</v>
      </c>
      <c r="B37" s="90"/>
      <c r="C37" s="90"/>
      <c r="D37" s="90"/>
      <c r="E37" s="90"/>
      <c r="F37" s="90"/>
      <c r="G37" s="9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2" t="s">
        <v>57</v>
      </c>
      <c r="B39" s="83"/>
      <c r="C39" s="83"/>
      <c r="D39" s="83"/>
      <c r="E39" s="83"/>
      <c r="F39" s="83"/>
      <c r="G39" s="83"/>
      <c r="H39" s="8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93</v>
      </c>
    </row>
    <row r="42" spans="1:9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13921.271999999999</v>
      </c>
      <c r="I42" s="35">
        <v>2.39</v>
      </c>
    </row>
    <row r="43" spans="1:9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12*I43*B5</f>
        <v>3669.6240000000003</v>
      </c>
      <c r="I43" s="35">
        <v>0.63</v>
      </c>
    </row>
    <row r="44" spans="1:9" ht="13.5" customHeight="1">
      <c r="A44" s="87" t="s">
        <v>32</v>
      </c>
      <c r="B44" s="88"/>
      <c r="C44" s="88"/>
      <c r="D44" s="88"/>
      <c r="E44" s="88"/>
      <c r="F44" s="88"/>
      <c r="G44" s="88"/>
      <c r="H44" s="28">
        <f>12*B5*I44</f>
        <v>1980.4319999999998</v>
      </c>
      <c r="I44" s="35">
        <v>0.34</v>
      </c>
    </row>
    <row r="45" spans="1:9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1980.4319999999998</v>
      </c>
      <c r="I45" s="35">
        <v>0.34</v>
      </c>
    </row>
    <row r="46" spans="1:9" ht="13.5" customHeight="1">
      <c r="A46" s="87" t="s">
        <v>34</v>
      </c>
      <c r="B46" s="88"/>
      <c r="C46" s="88"/>
      <c r="D46" s="88"/>
      <c r="E46" s="88"/>
      <c r="F46" s="88"/>
      <c r="G46" s="88"/>
      <c r="H46" s="28">
        <f>12*B5*I46</f>
        <v>1048.464</v>
      </c>
      <c r="I46" s="35">
        <v>0.18</v>
      </c>
    </row>
    <row r="47" spans="1:9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5125.824</v>
      </c>
      <c r="I47" s="35">
        <v>0.88</v>
      </c>
    </row>
    <row r="48" spans="1:9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1339.704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29065.752000000004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93</v>
      </c>
    </row>
    <row r="52" spans="1:9" ht="24" customHeight="1">
      <c r="A52" s="68" t="s">
        <v>204</v>
      </c>
      <c r="B52" s="69"/>
      <c r="C52" s="69"/>
      <c r="D52" s="69"/>
      <c r="E52" s="69"/>
      <c r="F52" s="69"/>
      <c r="G52" s="70"/>
      <c r="H52" s="28">
        <v>399.56</v>
      </c>
      <c r="I52" s="35">
        <v>0.7</v>
      </c>
    </row>
    <row r="53" spans="1:8" ht="24.75" customHeight="1">
      <c r="A53" s="75" t="s">
        <v>75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52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53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399.56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93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f>12*B5*I59</f>
        <v>12756.311999999998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12756.311999999998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2" t="s">
        <v>58</v>
      </c>
      <c r="B63" s="83"/>
      <c r="C63" s="83"/>
      <c r="D63" s="83"/>
      <c r="E63" s="83"/>
      <c r="F63" s="83"/>
      <c r="G63" s="83"/>
      <c r="H63" s="8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93</v>
      </c>
    </row>
    <row r="66" spans="1:9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6174.288</v>
      </c>
      <c r="I66" s="35">
        <v>1.06</v>
      </c>
    </row>
    <row r="67" spans="1:9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5242.32</v>
      </c>
      <c r="I67" s="35">
        <v>0.9</v>
      </c>
    </row>
    <row r="68" spans="1:9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7339.247999999999</v>
      </c>
      <c r="I68" s="35">
        <v>1.26</v>
      </c>
    </row>
    <row r="69" spans="1:9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1397.9519999999998</v>
      </c>
      <c r="I69" s="35">
        <v>0.24</v>
      </c>
    </row>
    <row r="70" spans="1:9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2562.912</v>
      </c>
      <c r="I70" s="35">
        <v>0.44</v>
      </c>
    </row>
    <row r="71" spans="1:9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873.7199999999999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23590.440000000002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93</v>
      </c>
    </row>
    <row r="75" spans="1:8" ht="45" customHeight="1">
      <c r="A75" s="68" t="s">
        <v>205</v>
      </c>
      <c r="B75" s="69"/>
      <c r="C75" s="69"/>
      <c r="D75" s="69"/>
      <c r="E75" s="69"/>
      <c r="F75" s="69"/>
      <c r="G75" s="70"/>
      <c r="H75" s="28">
        <f>2310+1421.32+3443.98+5552.99+2660+12854.25</f>
        <v>28242.54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28242.54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93</v>
      </c>
    </row>
    <row r="80" spans="1:8" ht="24" customHeight="1">
      <c r="A80" s="68" t="s">
        <v>81</v>
      </c>
      <c r="B80" s="69"/>
      <c r="C80" s="69"/>
      <c r="D80" s="69"/>
      <c r="E80" s="69"/>
      <c r="F80" s="69"/>
      <c r="G80" s="70"/>
      <c r="H80" s="28">
        <v>0</v>
      </c>
    </row>
    <row r="81" spans="1:8" ht="24" customHeight="1">
      <c r="A81" s="68" t="s">
        <v>82</v>
      </c>
      <c r="B81" s="69"/>
      <c r="C81" s="69"/>
      <c r="D81" s="69"/>
      <c r="E81" s="69"/>
      <c r="F81" s="69"/>
      <c r="G81" s="70"/>
      <c r="H81" s="28">
        <v>0</v>
      </c>
    </row>
    <row r="82" spans="1:8" ht="24" customHeight="1">
      <c r="A82" s="78" t="s">
        <v>83</v>
      </c>
      <c r="B82" s="79"/>
      <c r="C82" s="79"/>
      <c r="D82" s="79"/>
      <c r="E82" s="79"/>
      <c r="F82" s="79"/>
      <c r="G82" s="80"/>
      <c r="H82" s="39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8" ht="35.25" customHeight="1">
      <c r="A84" s="78" t="s">
        <v>207</v>
      </c>
      <c r="B84" s="79"/>
      <c r="C84" s="79"/>
      <c r="D84" s="79"/>
      <c r="E84" s="79"/>
      <c r="F84" s="79"/>
      <c r="G84" s="80"/>
      <c r="H84" s="28">
        <f>2620+1600+2310+529.08</f>
        <v>7059.08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7059.08</v>
      </c>
    </row>
    <row r="86" ht="12.75">
      <c r="H86" s="33"/>
    </row>
    <row r="88" ht="12.75">
      <c r="A88" t="s">
        <v>60</v>
      </c>
    </row>
    <row r="91" ht="1.5" customHeight="1"/>
    <row r="92" spans="1:25" ht="12.75" hidden="1">
      <c r="A92" s="41" t="s">
        <v>94</v>
      </c>
      <c r="B92" s="41" t="s">
        <v>95</v>
      </c>
      <c r="C92" s="41" t="s">
        <v>96</v>
      </c>
      <c r="D92" s="41" t="s">
        <v>97</v>
      </c>
      <c r="E92" s="41" t="s">
        <v>98</v>
      </c>
      <c r="F92" s="41" t="s">
        <v>99</v>
      </c>
      <c r="G92" s="41" t="s">
        <v>100</v>
      </c>
      <c r="H92" s="41" t="s">
        <v>101</v>
      </c>
      <c r="I92" s="41" t="s">
        <v>102</v>
      </c>
      <c r="J92" s="41" t="s">
        <v>103</v>
      </c>
      <c r="K92" s="41" t="s">
        <v>104</v>
      </c>
      <c r="L92" s="41" t="s">
        <v>105</v>
      </c>
      <c r="M92" s="41" t="s">
        <v>106</v>
      </c>
      <c r="N92" s="41" t="s">
        <v>107</v>
      </c>
      <c r="O92" s="41" t="s">
        <v>108</v>
      </c>
      <c r="P92" s="41" t="s">
        <v>109</v>
      </c>
      <c r="Q92" s="41" t="s">
        <v>110</v>
      </c>
      <c r="R92" s="41" t="s">
        <v>111</v>
      </c>
      <c r="S92" s="41" t="s">
        <v>112</v>
      </c>
      <c r="T92" s="41" t="s">
        <v>113</v>
      </c>
      <c r="U92" s="41" t="s">
        <v>114</v>
      </c>
      <c r="V92" s="41" t="s">
        <v>115</v>
      </c>
      <c r="W92" s="41" t="s">
        <v>116</v>
      </c>
      <c r="X92" s="41" t="s">
        <v>117</v>
      </c>
      <c r="Y92" s="41" t="s">
        <v>118</v>
      </c>
    </row>
    <row r="93" spans="1:25" s="51" customFormat="1" ht="12.75" hidden="1">
      <c r="A93" s="47">
        <v>4823</v>
      </c>
      <c r="B93" s="47" t="b">
        <v>0</v>
      </c>
      <c r="C93" s="47">
        <v>4732</v>
      </c>
      <c r="D93" s="48" t="s">
        <v>119</v>
      </c>
      <c r="E93" s="48" t="s">
        <v>120</v>
      </c>
      <c r="F93" s="48" t="s">
        <v>121</v>
      </c>
      <c r="G93" s="47">
        <v>4</v>
      </c>
      <c r="H93" s="47">
        <v>3</v>
      </c>
      <c r="I93" s="48" t="s">
        <v>122</v>
      </c>
      <c r="J93" s="48" t="s">
        <v>123</v>
      </c>
      <c r="K93" s="47">
        <v>1</v>
      </c>
      <c r="L93" s="48" t="s">
        <v>124</v>
      </c>
      <c r="M93" s="48" t="s">
        <v>125</v>
      </c>
      <c r="N93" s="49">
        <v>2310</v>
      </c>
      <c r="O93" s="50"/>
      <c r="P93" s="50"/>
      <c r="Q93" s="50"/>
      <c r="R93" s="47" t="b">
        <v>1</v>
      </c>
      <c r="S93" s="48" t="s">
        <v>64</v>
      </c>
      <c r="T93" s="48" t="s">
        <v>125</v>
      </c>
      <c r="U93" s="48" t="s">
        <v>126</v>
      </c>
      <c r="V93" s="48" t="s">
        <v>127</v>
      </c>
      <c r="W93" s="48" t="s">
        <v>128</v>
      </c>
      <c r="X93" s="47" t="b">
        <v>0</v>
      </c>
      <c r="Y93" s="47" t="b">
        <v>0</v>
      </c>
    </row>
    <row r="94" spans="1:25" s="46" customFormat="1" ht="12.75" hidden="1">
      <c r="A94" s="42">
        <v>4870</v>
      </c>
      <c r="B94" s="42" t="b">
        <v>0</v>
      </c>
      <c r="C94" s="42">
        <v>4779</v>
      </c>
      <c r="D94" s="43" t="s">
        <v>129</v>
      </c>
      <c r="E94" s="43" t="s">
        <v>130</v>
      </c>
      <c r="F94" s="43" t="s">
        <v>131</v>
      </c>
      <c r="G94" s="42">
        <v>2</v>
      </c>
      <c r="H94" s="42">
        <v>1</v>
      </c>
      <c r="I94" s="43" t="s">
        <v>132</v>
      </c>
      <c r="J94" s="43" t="s">
        <v>133</v>
      </c>
      <c r="K94" s="42">
        <v>1</v>
      </c>
      <c r="L94" s="43" t="s">
        <v>124</v>
      </c>
      <c r="M94" s="43" t="s">
        <v>125</v>
      </c>
      <c r="N94" s="44">
        <v>695</v>
      </c>
      <c r="O94" s="45"/>
      <c r="P94" s="45"/>
      <c r="Q94" s="45"/>
      <c r="R94" s="42" t="b">
        <v>1</v>
      </c>
      <c r="S94" s="43" t="s">
        <v>64</v>
      </c>
      <c r="T94" s="43" t="s">
        <v>125</v>
      </c>
      <c r="U94" s="43" t="s">
        <v>126</v>
      </c>
      <c r="V94" s="43" t="s">
        <v>127</v>
      </c>
      <c r="W94" s="43" t="s">
        <v>134</v>
      </c>
      <c r="X94" s="42" t="b">
        <v>0</v>
      </c>
      <c r="Y94" s="42" t="b">
        <v>0</v>
      </c>
    </row>
    <row r="95" spans="1:25" s="46" customFormat="1" ht="12.75" hidden="1">
      <c r="A95" s="42">
        <v>4486</v>
      </c>
      <c r="B95" s="42" t="b">
        <v>0</v>
      </c>
      <c r="C95" s="42">
        <v>4399</v>
      </c>
      <c r="D95" s="43" t="s">
        <v>135</v>
      </c>
      <c r="E95" s="43" t="s">
        <v>136</v>
      </c>
      <c r="F95" s="43" t="s">
        <v>137</v>
      </c>
      <c r="G95" s="42">
        <v>1</v>
      </c>
      <c r="H95" s="42">
        <v>3</v>
      </c>
      <c r="I95" s="43" t="s">
        <v>138</v>
      </c>
      <c r="J95" s="43" t="s">
        <v>125</v>
      </c>
      <c r="K95" s="42">
        <v>1</v>
      </c>
      <c r="L95" s="43" t="s">
        <v>139</v>
      </c>
      <c r="M95" s="43" t="s">
        <v>125</v>
      </c>
      <c r="N95" s="44">
        <v>960</v>
      </c>
      <c r="O95" s="45"/>
      <c r="P95" s="45"/>
      <c r="Q95" s="45"/>
      <c r="R95" s="42" t="b">
        <v>1</v>
      </c>
      <c r="S95" s="43" t="s">
        <v>64</v>
      </c>
      <c r="T95" s="43" t="s">
        <v>125</v>
      </c>
      <c r="U95" s="43" t="s">
        <v>126</v>
      </c>
      <c r="V95" s="43" t="s">
        <v>127</v>
      </c>
      <c r="W95" s="43" t="s">
        <v>134</v>
      </c>
      <c r="X95" s="42" t="b">
        <v>0</v>
      </c>
      <c r="Y95" s="42" t="b">
        <v>0</v>
      </c>
    </row>
    <row r="96" spans="1:25" s="56" customFormat="1" ht="12.75" hidden="1">
      <c r="A96" s="52">
        <v>4504</v>
      </c>
      <c r="B96" s="52" t="b">
        <v>0</v>
      </c>
      <c r="C96" s="52">
        <v>4417</v>
      </c>
      <c r="D96" s="53" t="s">
        <v>140</v>
      </c>
      <c r="E96" s="53" t="s">
        <v>141</v>
      </c>
      <c r="F96" s="53" t="s">
        <v>142</v>
      </c>
      <c r="G96" s="52">
        <v>1</v>
      </c>
      <c r="H96" s="52">
        <v>2</v>
      </c>
      <c r="I96" s="53" t="s">
        <v>143</v>
      </c>
      <c r="J96" s="53" t="s">
        <v>125</v>
      </c>
      <c r="K96" s="52">
        <v>1</v>
      </c>
      <c r="L96" s="53" t="s">
        <v>124</v>
      </c>
      <c r="M96" s="53" t="s">
        <v>125</v>
      </c>
      <c r="N96" s="54">
        <v>399.56</v>
      </c>
      <c r="O96" s="55"/>
      <c r="P96" s="55"/>
      <c r="Q96" s="55"/>
      <c r="R96" s="52" t="b">
        <v>1</v>
      </c>
      <c r="S96" s="53" t="s">
        <v>64</v>
      </c>
      <c r="T96" s="53" t="s">
        <v>125</v>
      </c>
      <c r="U96" s="53" t="s">
        <v>126</v>
      </c>
      <c r="V96" s="53" t="s">
        <v>144</v>
      </c>
      <c r="W96" s="53" t="s">
        <v>145</v>
      </c>
      <c r="X96" s="52" t="b">
        <v>0</v>
      </c>
      <c r="Y96" s="52" t="b">
        <v>0</v>
      </c>
    </row>
    <row r="97" spans="1:25" s="51" customFormat="1" ht="12.75" hidden="1">
      <c r="A97" s="47">
        <v>4697</v>
      </c>
      <c r="B97" s="47" t="b">
        <v>0</v>
      </c>
      <c r="C97" s="47">
        <v>4606</v>
      </c>
      <c r="D97" s="48" t="s">
        <v>146</v>
      </c>
      <c r="E97" s="48" t="s">
        <v>120</v>
      </c>
      <c r="F97" s="48" t="s">
        <v>147</v>
      </c>
      <c r="G97" s="47">
        <v>1</v>
      </c>
      <c r="H97" s="47">
        <v>3</v>
      </c>
      <c r="I97" s="48" t="s">
        <v>148</v>
      </c>
      <c r="J97" s="48" t="s">
        <v>149</v>
      </c>
      <c r="K97" s="47">
        <v>1</v>
      </c>
      <c r="L97" s="48" t="s">
        <v>139</v>
      </c>
      <c r="M97" s="48" t="s">
        <v>125</v>
      </c>
      <c r="N97" s="49">
        <v>1421.32</v>
      </c>
      <c r="O97" s="50"/>
      <c r="P97" s="50"/>
      <c r="Q97" s="50"/>
      <c r="R97" s="47" t="b">
        <v>1</v>
      </c>
      <c r="S97" s="48" t="s">
        <v>64</v>
      </c>
      <c r="T97" s="48" t="s">
        <v>125</v>
      </c>
      <c r="U97" s="48" t="s">
        <v>126</v>
      </c>
      <c r="V97" s="48" t="s">
        <v>127</v>
      </c>
      <c r="W97" s="48" t="s">
        <v>128</v>
      </c>
      <c r="X97" s="47" t="b">
        <v>0</v>
      </c>
      <c r="Y97" s="47" t="b">
        <v>0</v>
      </c>
    </row>
    <row r="98" spans="1:25" s="61" customFormat="1" ht="12.75" hidden="1">
      <c r="A98" s="57">
        <v>4400</v>
      </c>
      <c r="B98" s="57" t="b">
        <v>0</v>
      </c>
      <c r="C98" s="57">
        <v>4313</v>
      </c>
      <c r="D98" s="58" t="s">
        <v>150</v>
      </c>
      <c r="E98" s="58" t="s">
        <v>151</v>
      </c>
      <c r="F98" s="58" t="s">
        <v>152</v>
      </c>
      <c r="G98" s="57">
        <v>4</v>
      </c>
      <c r="H98" s="57">
        <v>2</v>
      </c>
      <c r="I98" s="58" t="s">
        <v>153</v>
      </c>
      <c r="J98" s="58" t="s">
        <v>154</v>
      </c>
      <c r="K98" s="57">
        <v>1</v>
      </c>
      <c r="L98" s="58" t="s">
        <v>139</v>
      </c>
      <c r="M98" s="58" t="s">
        <v>125</v>
      </c>
      <c r="N98" s="59">
        <v>2620</v>
      </c>
      <c r="O98" s="60"/>
      <c r="P98" s="60"/>
      <c r="Q98" s="60"/>
      <c r="R98" s="57" t="b">
        <v>1</v>
      </c>
      <c r="S98" s="58" t="s">
        <v>64</v>
      </c>
      <c r="T98" s="58" t="s">
        <v>125</v>
      </c>
      <c r="U98" s="58" t="s">
        <v>126</v>
      </c>
      <c r="V98" s="58" t="s">
        <v>127</v>
      </c>
      <c r="W98" s="58" t="s">
        <v>134</v>
      </c>
      <c r="X98" s="57" t="b">
        <v>0</v>
      </c>
      <c r="Y98" s="57" t="b">
        <v>0</v>
      </c>
    </row>
    <row r="99" spans="1:25" s="46" customFormat="1" ht="12.75" hidden="1">
      <c r="A99" s="42">
        <v>4417</v>
      </c>
      <c r="B99" s="42" t="b">
        <v>0</v>
      </c>
      <c r="C99" s="42">
        <v>4330</v>
      </c>
      <c r="D99" s="43" t="s">
        <v>155</v>
      </c>
      <c r="E99" s="43" t="s">
        <v>136</v>
      </c>
      <c r="F99" s="43" t="s">
        <v>137</v>
      </c>
      <c r="G99" s="42">
        <v>1</v>
      </c>
      <c r="H99" s="42">
        <v>2</v>
      </c>
      <c r="I99" s="43" t="s">
        <v>156</v>
      </c>
      <c r="J99" s="43" t="s">
        <v>125</v>
      </c>
      <c r="K99" s="42">
        <v>1</v>
      </c>
      <c r="L99" s="43" t="s">
        <v>139</v>
      </c>
      <c r="M99" s="43" t="s">
        <v>125</v>
      </c>
      <c r="N99" s="44">
        <v>320</v>
      </c>
      <c r="O99" s="45"/>
      <c r="P99" s="45"/>
      <c r="Q99" s="45"/>
      <c r="R99" s="42" t="b">
        <v>1</v>
      </c>
      <c r="S99" s="43" t="s">
        <v>64</v>
      </c>
      <c r="T99" s="43" t="s">
        <v>125</v>
      </c>
      <c r="U99" s="43" t="s">
        <v>126</v>
      </c>
      <c r="V99" s="43" t="s">
        <v>127</v>
      </c>
      <c r="W99" s="43" t="s">
        <v>134</v>
      </c>
      <c r="X99" s="42" t="b">
        <v>0</v>
      </c>
      <c r="Y99" s="42" t="b">
        <v>0</v>
      </c>
    </row>
    <row r="100" spans="1:25" s="61" customFormat="1" ht="12.75" hidden="1">
      <c r="A100" s="57">
        <v>4419</v>
      </c>
      <c r="B100" s="57" t="b">
        <v>0</v>
      </c>
      <c r="C100" s="57">
        <v>4332</v>
      </c>
      <c r="D100" s="58" t="s">
        <v>157</v>
      </c>
      <c r="E100" s="58" t="s">
        <v>158</v>
      </c>
      <c r="F100" s="58" t="s">
        <v>137</v>
      </c>
      <c r="G100" s="57">
        <v>1</v>
      </c>
      <c r="H100" s="57">
        <v>2</v>
      </c>
      <c r="I100" s="58" t="s">
        <v>159</v>
      </c>
      <c r="J100" s="58" t="s">
        <v>160</v>
      </c>
      <c r="K100" s="57">
        <v>1</v>
      </c>
      <c r="L100" s="58" t="s">
        <v>139</v>
      </c>
      <c r="M100" s="58" t="s">
        <v>125</v>
      </c>
      <c r="N100" s="59">
        <v>1600</v>
      </c>
      <c r="O100" s="60"/>
      <c r="P100" s="60"/>
      <c r="Q100" s="60"/>
      <c r="R100" s="57" t="b">
        <v>1</v>
      </c>
      <c r="S100" s="58" t="s">
        <v>64</v>
      </c>
      <c r="T100" s="58" t="s">
        <v>125</v>
      </c>
      <c r="U100" s="58" t="s">
        <v>126</v>
      </c>
      <c r="V100" s="58" t="s">
        <v>127</v>
      </c>
      <c r="W100" s="58" t="s">
        <v>134</v>
      </c>
      <c r="X100" s="57" t="b">
        <v>0</v>
      </c>
      <c r="Y100" s="57" t="b">
        <v>0</v>
      </c>
    </row>
    <row r="101" spans="1:25" s="46" customFormat="1" ht="12.75" hidden="1">
      <c r="A101" s="42">
        <v>4688</v>
      </c>
      <c r="B101" s="42" t="b">
        <v>0</v>
      </c>
      <c r="C101" s="42">
        <v>4597</v>
      </c>
      <c r="D101" s="43" t="s">
        <v>161</v>
      </c>
      <c r="E101" s="43" t="s">
        <v>130</v>
      </c>
      <c r="F101" s="43" t="s">
        <v>162</v>
      </c>
      <c r="G101" s="42">
        <v>1</v>
      </c>
      <c r="H101" s="42">
        <v>2</v>
      </c>
      <c r="I101" s="43" t="s">
        <v>163</v>
      </c>
      <c r="J101" s="43" t="s">
        <v>164</v>
      </c>
      <c r="K101" s="42">
        <v>1</v>
      </c>
      <c r="L101" s="43" t="s">
        <v>139</v>
      </c>
      <c r="M101" s="43" t="s">
        <v>125</v>
      </c>
      <c r="N101" s="44">
        <v>695</v>
      </c>
      <c r="O101" s="45"/>
      <c r="P101" s="45"/>
      <c r="Q101" s="45"/>
      <c r="R101" s="42" t="b">
        <v>1</v>
      </c>
      <c r="S101" s="43" t="s">
        <v>64</v>
      </c>
      <c r="T101" s="43" t="s">
        <v>125</v>
      </c>
      <c r="U101" s="43" t="s">
        <v>126</v>
      </c>
      <c r="V101" s="43" t="s">
        <v>127</v>
      </c>
      <c r="W101" s="43" t="s">
        <v>128</v>
      </c>
      <c r="X101" s="42" t="b">
        <v>0</v>
      </c>
      <c r="Y101" s="42" t="b">
        <v>0</v>
      </c>
    </row>
    <row r="102" spans="1:25" s="46" customFormat="1" ht="12.75" hidden="1">
      <c r="A102" s="42">
        <v>4821</v>
      </c>
      <c r="B102" s="42" t="b">
        <v>0</v>
      </c>
      <c r="C102" s="42">
        <v>4730</v>
      </c>
      <c r="D102" s="43" t="s">
        <v>165</v>
      </c>
      <c r="E102" s="43" t="s">
        <v>166</v>
      </c>
      <c r="F102" s="43" t="s">
        <v>137</v>
      </c>
      <c r="G102" s="42">
        <v>2</v>
      </c>
      <c r="H102" s="42">
        <v>2</v>
      </c>
      <c r="I102" s="43" t="s">
        <v>167</v>
      </c>
      <c r="J102" s="43" t="s">
        <v>168</v>
      </c>
      <c r="K102" s="42">
        <v>1</v>
      </c>
      <c r="L102" s="43" t="s">
        <v>139</v>
      </c>
      <c r="M102" s="43" t="s">
        <v>125</v>
      </c>
      <c r="N102" s="44">
        <v>695</v>
      </c>
      <c r="O102" s="45"/>
      <c r="P102" s="45"/>
      <c r="Q102" s="45"/>
      <c r="R102" s="42" t="b">
        <v>1</v>
      </c>
      <c r="S102" s="43" t="s">
        <v>64</v>
      </c>
      <c r="T102" s="43" t="s">
        <v>125</v>
      </c>
      <c r="U102" s="43" t="s">
        <v>126</v>
      </c>
      <c r="V102" s="43" t="s">
        <v>127</v>
      </c>
      <c r="W102" s="43" t="s">
        <v>128</v>
      </c>
      <c r="X102" s="42" t="b">
        <v>0</v>
      </c>
      <c r="Y102" s="42" t="b">
        <v>0</v>
      </c>
    </row>
    <row r="103" spans="1:25" s="46" customFormat="1" ht="12.75" hidden="1">
      <c r="A103" s="42">
        <v>5495</v>
      </c>
      <c r="B103" s="42" t="b">
        <v>0</v>
      </c>
      <c r="C103" s="42">
        <v>5402</v>
      </c>
      <c r="D103" s="43" t="s">
        <v>169</v>
      </c>
      <c r="E103" s="43" t="s">
        <v>158</v>
      </c>
      <c r="F103" s="43" t="s">
        <v>170</v>
      </c>
      <c r="G103" s="42">
        <v>1</v>
      </c>
      <c r="H103" s="42">
        <v>2</v>
      </c>
      <c r="I103" s="43" t="s">
        <v>171</v>
      </c>
      <c r="J103" s="43" t="s">
        <v>172</v>
      </c>
      <c r="K103" s="42">
        <v>1</v>
      </c>
      <c r="L103" s="43" t="s">
        <v>139</v>
      </c>
      <c r="M103" s="43" t="s">
        <v>125</v>
      </c>
      <c r="N103" s="45"/>
      <c r="O103" s="45"/>
      <c r="P103" s="45"/>
      <c r="Q103" s="45"/>
      <c r="R103" s="42" t="b">
        <v>1</v>
      </c>
      <c r="S103" s="43" t="s">
        <v>64</v>
      </c>
      <c r="T103" s="43" t="s">
        <v>125</v>
      </c>
      <c r="U103" s="43" t="s">
        <v>126</v>
      </c>
      <c r="V103" s="43" t="s">
        <v>127</v>
      </c>
      <c r="W103" s="43" t="s">
        <v>134</v>
      </c>
      <c r="X103" s="42" t="b">
        <v>0</v>
      </c>
      <c r="Y103" s="42" t="b">
        <v>0</v>
      </c>
    </row>
    <row r="104" spans="1:25" s="61" customFormat="1" ht="12.75" hidden="1">
      <c r="A104" s="57">
        <v>4835</v>
      </c>
      <c r="B104" s="57" t="b">
        <v>0</v>
      </c>
      <c r="C104" s="57">
        <v>4744</v>
      </c>
      <c r="D104" s="58" t="s">
        <v>173</v>
      </c>
      <c r="E104" s="58" t="s">
        <v>174</v>
      </c>
      <c r="F104" s="58" t="s">
        <v>121</v>
      </c>
      <c r="G104" s="57">
        <v>4</v>
      </c>
      <c r="H104" s="57">
        <v>2</v>
      </c>
      <c r="I104" s="58" t="s">
        <v>175</v>
      </c>
      <c r="J104" s="58" t="s">
        <v>176</v>
      </c>
      <c r="K104" s="57">
        <v>1</v>
      </c>
      <c r="L104" s="58" t="s">
        <v>124</v>
      </c>
      <c r="M104" s="58" t="s">
        <v>125</v>
      </c>
      <c r="N104" s="59">
        <v>2660</v>
      </c>
      <c r="O104" s="60"/>
      <c r="P104" s="60"/>
      <c r="Q104" s="60"/>
      <c r="R104" s="57" t="b">
        <v>1</v>
      </c>
      <c r="S104" s="58" t="s">
        <v>64</v>
      </c>
      <c r="T104" s="58" t="s">
        <v>125</v>
      </c>
      <c r="U104" s="58" t="s">
        <v>126</v>
      </c>
      <c r="V104" s="58" t="s">
        <v>127</v>
      </c>
      <c r="W104" s="58" t="s">
        <v>177</v>
      </c>
      <c r="X104" s="57" t="b">
        <v>0</v>
      </c>
      <c r="Y104" s="57" t="b">
        <v>0</v>
      </c>
    </row>
    <row r="105" spans="1:25" s="46" customFormat="1" ht="12.75" hidden="1">
      <c r="A105" s="42">
        <v>5112</v>
      </c>
      <c r="B105" s="42" t="b">
        <v>0</v>
      </c>
      <c r="C105" s="42">
        <v>5019</v>
      </c>
      <c r="D105" s="43" t="s">
        <v>178</v>
      </c>
      <c r="E105" s="43" t="s">
        <v>136</v>
      </c>
      <c r="F105" s="43" t="s">
        <v>137</v>
      </c>
      <c r="G105" s="42">
        <v>1</v>
      </c>
      <c r="H105" s="42">
        <v>1</v>
      </c>
      <c r="I105" s="43" t="s">
        <v>179</v>
      </c>
      <c r="J105" s="43" t="s">
        <v>180</v>
      </c>
      <c r="K105" s="42">
        <v>1</v>
      </c>
      <c r="L105" s="43" t="s">
        <v>124</v>
      </c>
      <c r="M105" s="43" t="s">
        <v>125</v>
      </c>
      <c r="N105" s="44">
        <v>370</v>
      </c>
      <c r="O105" s="45"/>
      <c r="P105" s="45"/>
      <c r="Q105" s="45"/>
      <c r="R105" s="42" t="b">
        <v>1</v>
      </c>
      <c r="S105" s="43" t="s">
        <v>64</v>
      </c>
      <c r="T105" s="43" t="s">
        <v>125</v>
      </c>
      <c r="U105" s="43" t="s">
        <v>126</v>
      </c>
      <c r="V105" s="43" t="s">
        <v>127</v>
      </c>
      <c r="W105" s="43" t="s">
        <v>181</v>
      </c>
      <c r="X105" s="42" t="b">
        <v>0</v>
      </c>
      <c r="Y105" s="42" t="b">
        <v>0</v>
      </c>
    </row>
    <row r="106" spans="1:25" s="61" customFormat="1" ht="12.75" hidden="1">
      <c r="A106" s="57">
        <v>5195</v>
      </c>
      <c r="B106" s="57" t="b">
        <v>0</v>
      </c>
      <c r="C106" s="57">
        <v>5102</v>
      </c>
      <c r="D106" s="58" t="s">
        <v>182</v>
      </c>
      <c r="E106" s="58" t="s">
        <v>136</v>
      </c>
      <c r="F106" s="58" t="s">
        <v>131</v>
      </c>
      <c r="G106" s="57">
        <v>7</v>
      </c>
      <c r="H106" s="57">
        <v>2</v>
      </c>
      <c r="I106" s="58" t="s">
        <v>183</v>
      </c>
      <c r="J106" s="58" t="s">
        <v>125</v>
      </c>
      <c r="K106" s="57">
        <v>1</v>
      </c>
      <c r="L106" s="58" t="s">
        <v>124</v>
      </c>
      <c r="M106" s="58" t="s">
        <v>125</v>
      </c>
      <c r="N106" s="59">
        <v>12854.25</v>
      </c>
      <c r="O106" s="60"/>
      <c r="P106" s="60"/>
      <c r="Q106" s="60"/>
      <c r="R106" s="57" t="b">
        <v>1</v>
      </c>
      <c r="S106" s="58" t="s">
        <v>64</v>
      </c>
      <c r="T106" s="58" t="s">
        <v>125</v>
      </c>
      <c r="U106" s="58" t="s">
        <v>126</v>
      </c>
      <c r="V106" s="58" t="s">
        <v>127</v>
      </c>
      <c r="W106" s="58" t="s">
        <v>184</v>
      </c>
      <c r="X106" s="57" t="b">
        <v>0</v>
      </c>
      <c r="Y106" s="57" t="b">
        <v>0</v>
      </c>
    </row>
    <row r="107" spans="1:25" s="51" customFormat="1" ht="12.75" hidden="1">
      <c r="A107" s="47">
        <v>5210</v>
      </c>
      <c r="B107" s="47" t="b">
        <v>0</v>
      </c>
      <c r="C107" s="47">
        <v>5117</v>
      </c>
      <c r="D107" s="48" t="s">
        <v>185</v>
      </c>
      <c r="E107" s="48" t="s">
        <v>166</v>
      </c>
      <c r="F107" s="48" t="s">
        <v>137</v>
      </c>
      <c r="G107" s="47">
        <v>2</v>
      </c>
      <c r="H107" s="47">
        <v>2</v>
      </c>
      <c r="I107" s="48" t="s">
        <v>186</v>
      </c>
      <c r="J107" s="48" t="s">
        <v>187</v>
      </c>
      <c r="K107" s="47">
        <v>1</v>
      </c>
      <c r="L107" s="48" t="s">
        <v>124</v>
      </c>
      <c r="M107" s="48" t="s">
        <v>125</v>
      </c>
      <c r="N107" s="49">
        <v>5552.99</v>
      </c>
      <c r="O107" s="50"/>
      <c r="P107" s="50"/>
      <c r="Q107" s="50"/>
      <c r="R107" s="47" t="b">
        <v>1</v>
      </c>
      <c r="S107" s="48" t="s">
        <v>64</v>
      </c>
      <c r="T107" s="48" t="s">
        <v>125</v>
      </c>
      <c r="U107" s="48" t="s">
        <v>126</v>
      </c>
      <c r="V107" s="48" t="s">
        <v>127</v>
      </c>
      <c r="W107" s="48" t="s">
        <v>128</v>
      </c>
      <c r="X107" s="47" t="b">
        <v>0</v>
      </c>
      <c r="Y107" s="47" t="b">
        <v>0</v>
      </c>
    </row>
    <row r="108" spans="1:25" s="51" customFormat="1" ht="12.75" hidden="1">
      <c r="A108" s="47">
        <v>5229</v>
      </c>
      <c r="B108" s="47" t="b">
        <v>0</v>
      </c>
      <c r="C108" s="47">
        <v>5136</v>
      </c>
      <c r="D108" s="48" t="s">
        <v>188</v>
      </c>
      <c r="E108" s="48" t="s">
        <v>120</v>
      </c>
      <c r="F108" s="48" t="s">
        <v>121</v>
      </c>
      <c r="G108" s="47">
        <v>4</v>
      </c>
      <c r="H108" s="47">
        <v>2</v>
      </c>
      <c r="I108" s="48" t="s">
        <v>189</v>
      </c>
      <c r="J108" s="48" t="s">
        <v>190</v>
      </c>
      <c r="K108" s="47">
        <v>1</v>
      </c>
      <c r="L108" s="48" t="s">
        <v>124</v>
      </c>
      <c r="M108" s="48" t="s">
        <v>125</v>
      </c>
      <c r="N108" s="49">
        <v>3443.98</v>
      </c>
      <c r="O108" s="50"/>
      <c r="P108" s="50"/>
      <c r="Q108" s="50"/>
      <c r="R108" s="47" t="b">
        <v>1</v>
      </c>
      <c r="S108" s="48" t="s">
        <v>64</v>
      </c>
      <c r="T108" s="48" t="s">
        <v>125</v>
      </c>
      <c r="U108" s="48" t="s">
        <v>126</v>
      </c>
      <c r="V108" s="48" t="s">
        <v>127</v>
      </c>
      <c r="W108" s="48" t="s">
        <v>128</v>
      </c>
      <c r="X108" s="47" t="b">
        <v>0</v>
      </c>
      <c r="Y108" s="47" t="b">
        <v>0</v>
      </c>
    </row>
    <row r="109" spans="1:25" s="46" customFormat="1" ht="12.75" hidden="1">
      <c r="A109" s="42">
        <v>5357</v>
      </c>
      <c r="B109" s="42" t="b">
        <v>0</v>
      </c>
      <c r="C109" s="42">
        <v>5264</v>
      </c>
      <c r="D109" s="43" t="s">
        <v>191</v>
      </c>
      <c r="E109" s="43" t="s">
        <v>136</v>
      </c>
      <c r="F109" s="43" t="s">
        <v>137</v>
      </c>
      <c r="G109" s="42">
        <v>1</v>
      </c>
      <c r="H109" s="42">
        <v>2</v>
      </c>
      <c r="I109" s="43" t="s">
        <v>192</v>
      </c>
      <c r="J109" s="43" t="s">
        <v>168</v>
      </c>
      <c r="K109" s="42">
        <v>1</v>
      </c>
      <c r="L109" s="43" t="s">
        <v>139</v>
      </c>
      <c r="M109" s="43" t="s">
        <v>125</v>
      </c>
      <c r="N109" s="44">
        <v>730</v>
      </c>
      <c r="O109" s="45"/>
      <c r="P109" s="45"/>
      <c r="Q109" s="45"/>
      <c r="R109" s="42" t="b">
        <v>1</v>
      </c>
      <c r="S109" s="43" t="s">
        <v>64</v>
      </c>
      <c r="T109" s="43" t="s">
        <v>125</v>
      </c>
      <c r="U109" s="43" t="s">
        <v>126</v>
      </c>
      <c r="V109" s="43" t="s">
        <v>127</v>
      </c>
      <c r="W109" s="43" t="s">
        <v>128</v>
      </c>
      <c r="X109" s="42" t="b">
        <v>0</v>
      </c>
      <c r="Y109" s="42" t="b">
        <v>0</v>
      </c>
    </row>
    <row r="110" spans="1:25" s="46" customFormat="1" ht="12.75" hidden="1">
      <c r="A110" s="42">
        <v>5451</v>
      </c>
      <c r="B110" s="42" t="b">
        <v>0</v>
      </c>
      <c r="C110" s="42">
        <v>5358</v>
      </c>
      <c r="D110" s="43" t="s">
        <v>193</v>
      </c>
      <c r="E110" s="43" t="s">
        <v>136</v>
      </c>
      <c r="F110" s="43" t="s">
        <v>137</v>
      </c>
      <c r="G110" s="42">
        <v>1</v>
      </c>
      <c r="H110" s="42">
        <v>1</v>
      </c>
      <c r="I110" s="43" t="s">
        <v>194</v>
      </c>
      <c r="J110" s="43" t="s">
        <v>195</v>
      </c>
      <c r="K110" s="42">
        <v>1</v>
      </c>
      <c r="L110" s="43" t="s">
        <v>139</v>
      </c>
      <c r="M110" s="43" t="s">
        <v>125</v>
      </c>
      <c r="N110" s="45"/>
      <c r="O110" s="44">
        <v>300</v>
      </c>
      <c r="P110" s="45"/>
      <c r="Q110" s="45"/>
      <c r="R110" s="42" t="b">
        <v>1</v>
      </c>
      <c r="S110" s="43" t="s">
        <v>64</v>
      </c>
      <c r="T110" s="43" t="s">
        <v>125</v>
      </c>
      <c r="U110" s="43" t="s">
        <v>196</v>
      </c>
      <c r="V110" s="43" t="s">
        <v>197</v>
      </c>
      <c r="W110" s="43" t="s">
        <v>198</v>
      </c>
      <c r="X110" s="42" t="b">
        <v>0</v>
      </c>
      <c r="Y110" s="42" t="b">
        <v>0</v>
      </c>
    </row>
    <row r="111" spans="1:25" s="46" customFormat="1" ht="12.75" hidden="1">
      <c r="A111" s="42">
        <v>5491</v>
      </c>
      <c r="B111" s="42" t="b">
        <v>0</v>
      </c>
      <c r="C111" s="42">
        <v>5398</v>
      </c>
      <c r="D111" s="43" t="s">
        <v>199</v>
      </c>
      <c r="E111" s="43" t="s">
        <v>166</v>
      </c>
      <c r="F111" s="43" t="s">
        <v>136</v>
      </c>
      <c r="G111" s="42">
        <v>1</v>
      </c>
      <c r="H111" s="42">
        <v>1</v>
      </c>
      <c r="I111" s="43" t="s">
        <v>200</v>
      </c>
      <c r="J111" s="43" t="s">
        <v>125</v>
      </c>
      <c r="K111" s="42">
        <v>1</v>
      </c>
      <c r="L111" s="43" t="s">
        <v>139</v>
      </c>
      <c r="M111" s="43" t="s">
        <v>125</v>
      </c>
      <c r="N111" s="44">
        <v>320</v>
      </c>
      <c r="O111" s="45"/>
      <c r="P111" s="45"/>
      <c r="Q111" s="45"/>
      <c r="R111" s="42" t="b">
        <v>1</v>
      </c>
      <c r="S111" s="43" t="s">
        <v>64</v>
      </c>
      <c r="T111" s="43" t="s">
        <v>125</v>
      </c>
      <c r="U111" s="43" t="s">
        <v>126</v>
      </c>
      <c r="V111" s="43" t="s">
        <v>127</v>
      </c>
      <c r="W111" s="43" t="s">
        <v>134</v>
      </c>
      <c r="X111" s="42" t="b">
        <v>0</v>
      </c>
      <c r="Y111" s="42" t="b">
        <v>0</v>
      </c>
    </row>
    <row r="112" spans="1:25" s="46" customFormat="1" ht="12.75" hidden="1">
      <c r="A112" s="42">
        <v>4451</v>
      </c>
      <c r="B112" s="42" t="b">
        <v>0</v>
      </c>
      <c r="C112" s="42">
        <v>4364</v>
      </c>
      <c r="D112" s="43" t="s">
        <v>201</v>
      </c>
      <c r="E112" s="43" t="s">
        <v>166</v>
      </c>
      <c r="F112" s="43" t="s">
        <v>136</v>
      </c>
      <c r="G112" s="42">
        <v>1</v>
      </c>
      <c r="H112" s="42">
        <v>2</v>
      </c>
      <c r="I112" s="43" t="s">
        <v>202</v>
      </c>
      <c r="J112" s="43" t="s">
        <v>203</v>
      </c>
      <c r="K112" s="42">
        <v>1</v>
      </c>
      <c r="L112" s="43" t="s">
        <v>139</v>
      </c>
      <c r="M112" s="43" t="s">
        <v>125</v>
      </c>
      <c r="N112" s="44">
        <v>320</v>
      </c>
      <c r="O112" s="45"/>
      <c r="P112" s="45"/>
      <c r="Q112" s="45"/>
      <c r="R112" s="42" t="b">
        <v>1</v>
      </c>
      <c r="S112" s="43" t="s">
        <v>64</v>
      </c>
      <c r="T112" s="43" t="s">
        <v>125</v>
      </c>
      <c r="U112" s="43" t="s">
        <v>126</v>
      </c>
      <c r="V112" s="43" t="s">
        <v>127</v>
      </c>
      <c r="W112" s="43" t="s">
        <v>128</v>
      </c>
      <c r="X112" s="42" t="b">
        <v>0</v>
      </c>
      <c r="Y112" s="42" t="b">
        <v>0</v>
      </c>
    </row>
    <row r="113" ht="12.75" hidden="1"/>
    <row r="114" spans="1:14" s="65" customFormat="1" ht="12.75" hidden="1">
      <c r="A114" s="65">
        <v>4813</v>
      </c>
      <c r="D114" s="66">
        <v>41734</v>
      </c>
      <c r="I114" s="67" t="s">
        <v>208</v>
      </c>
      <c r="N114" s="65">
        <v>529.08</v>
      </c>
    </row>
    <row r="115" spans="1:14" s="51" customFormat="1" ht="12.75" hidden="1">
      <c r="A115" s="62">
        <v>5460</v>
      </c>
      <c r="D115" s="63">
        <v>41957</v>
      </c>
      <c r="I115" s="64" t="s">
        <v>206</v>
      </c>
      <c r="N115" s="51">
        <v>2310</v>
      </c>
    </row>
    <row r="116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5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5" t="s">
        <v>67</v>
      </c>
      <c r="B1" s="85"/>
      <c r="C1" s="85"/>
      <c r="D1" s="85"/>
      <c r="E1" s="85"/>
      <c r="F1" s="85"/>
      <c r="G1" s="85"/>
      <c r="H1" s="85"/>
      <c r="I1" s="31"/>
    </row>
    <row r="2" spans="1:9" ht="12.75" customHeight="1">
      <c r="A2" s="86" t="s">
        <v>68</v>
      </c>
      <c r="B2" s="86"/>
      <c r="C2" s="86"/>
      <c r="D2" s="86"/>
      <c r="E2" s="86"/>
      <c r="F2" s="86"/>
      <c r="G2" s="86"/>
      <c r="H2" s="8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55</v>
      </c>
      <c r="I5" s="34"/>
    </row>
    <row r="6" spans="1:9" s="15" customFormat="1" ht="11.25">
      <c r="A6" s="12" t="s">
        <v>8</v>
      </c>
      <c r="B6" s="30" t="s">
        <v>74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56</v>
      </c>
      <c r="I7" s="34"/>
    </row>
    <row r="8" spans="1:9" s="15" customFormat="1" ht="12.75">
      <c r="A8" s="12" t="s">
        <v>10</v>
      </c>
      <c r="B8" s="30" t="s">
        <v>54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69</v>
      </c>
      <c r="B15" s="20">
        <f>72519+12756.24</f>
        <v>85275.24</v>
      </c>
      <c r="C15" s="20">
        <v>0</v>
      </c>
      <c r="D15" s="20">
        <f>SUM(B15:C15)</f>
        <v>85275.24</v>
      </c>
      <c r="E15" s="1"/>
      <c r="F15" s="1"/>
      <c r="G15" s="1"/>
      <c r="H15" s="1"/>
    </row>
    <row r="16" spans="1:8" ht="12.75">
      <c r="A16" s="5" t="s">
        <v>70</v>
      </c>
      <c r="B16" s="20">
        <f>69525.96+16207.41</f>
        <v>85733.37000000001</v>
      </c>
      <c r="C16" s="20">
        <f>14170.86+3316.38</f>
        <v>17487.24</v>
      </c>
      <c r="D16" s="20">
        <f>SUM(B16:C16)</f>
        <v>103220.61000000002</v>
      </c>
      <c r="E16" s="1"/>
      <c r="F16" s="1"/>
      <c r="G16" s="1"/>
      <c r="H16" s="1"/>
    </row>
    <row r="17" spans="1:8" ht="12.75">
      <c r="A17" s="5" t="s">
        <v>71</v>
      </c>
      <c r="B17" s="20">
        <f>H49+H56+H61</f>
        <v>55451.064000000006</v>
      </c>
      <c r="C17" s="20">
        <f>H72+H77+H85</f>
        <v>41633.14</v>
      </c>
      <c r="D17" s="20">
        <f>SUM(B17:C17)</f>
        <v>97084.204</v>
      </c>
      <c r="E17" s="1"/>
      <c r="F17" s="1"/>
      <c r="G17" s="1"/>
      <c r="H17" s="1"/>
    </row>
    <row r="18" spans="1:8" ht="12.75">
      <c r="A18" s="5" t="s">
        <v>72</v>
      </c>
      <c r="B18" s="38">
        <f>B16-B17</f>
        <v>30282.306000000004</v>
      </c>
      <c r="C18" s="38">
        <f>C16-C17</f>
        <v>-24145.899999999998</v>
      </c>
      <c r="D18" s="38">
        <f>SUM(B18:C18)</f>
        <v>6136.406000000006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6136.406000000006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-73725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-67588.594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2" t="s">
        <v>59</v>
      </c>
      <c r="B26" s="93"/>
      <c r="C26" s="93"/>
      <c r="D26" s="93"/>
      <c r="E26" s="93"/>
      <c r="F26" s="93"/>
      <c r="G26" s="93"/>
      <c r="H26" s="25" t="s">
        <v>20</v>
      </c>
    </row>
    <row r="27" spans="1:8" ht="12.75" customHeight="1">
      <c r="A27" s="81" t="s">
        <v>21</v>
      </c>
      <c r="B27" s="81"/>
      <c r="C27" s="81"/>
      <c r="D27" s="81"/>
      <c r="E27" s="81"/>
      <c r="F27" s="81"/>
      <c r="G27" s="81"/>
      <c r="H27" s="26">
        <v>4.99</v>
      </c>
    </row>
    <row r="28" spans="1:8" ht="12.75" customHeight="1">
      <c r="A28" s="81" t="s">
        <v>22</v>
      </c>
      <c r="B28" s="81"/>
      <c r="C28" s="81"/>
      <c r="D28" s="81"/>
      <c r="E28" s="81"/>
      <c r="F28" s="81"/>
      <c r="G28" s="81"/>
      <c r="H28" s="26">
        <v>0.7</v>
      </c>
    </row>
    <row r="29" spans="1:8" ht="12.75" customHeight="1">
      <c r="A29" s="81" t="s">
        <v>17</v>
      </c>
      <c r="B29" s="81"/>
      <c r="C29" s="81"/>
      <c r="D29" s="81"/>
      <c r="E29" s="81"/>
      <c r="F29" s="81"/>
      <c r="G29" s="81"/>
      <c r="H29" s="26">
        <v>2.19</v>
      </c>
    </row>
    <row r="30" spans="1:8" ht="12.75" customHeight="1">
      <c r="A30" s="89" t="s">
        <v>18</v>
      </c>
      <c r="B30" s="90"/>
      <c r="C30" s="90"/>
      <c r="D30" s="90"/>
      <c r="E30" s="90"/>
      <c r="F30" s="90"/>
      <c r="G30" s="91"/>
      <c r="H30" s="27">
        <f>SUM(H27:H29)</f>
        <v>7.880000000000001</v>
      </c>
    </row>
    <row r="31" spans="1:8" ht="12.75" customHeight="1">
      <c r="A31" s="81"/>
      <c r="B31" s="81"/>
      <c r="C31" s="81"/>
      <c r="D31" s="81"/>
      <c r="E31" s="81"/>
      <c r="F31" s="81"/>
      <c r="G31" s="81"/>
      <c r="H31" s="26"/>
    </row>
    <row r="32" spans="1:8" ht="12.75" customHeight="1">
      <c r="A32" s="81" t="s">
        <v>23</v>
      </c>
      <c r="B32" s="81"/>
      <c r="C32" s="81"/>
      <c r="D32" s="81"/>
      <c r="E32" s="81"/>
      <c r="F32" s="81"/>
      <c r="G32" s="81"/>
      <c r="H32" s="26">
        <v>4.54</v>
      </c>
    </row>
    <row r="33" spans="1:8" ht="12.75" customHeight="1">
      <c r="A33" s="81" t="s">
        <v>24</v>
      </c>
      <c r="B33" s="81"/>
      <c r="C33" s="81"/>
      <c r="D33" s="81"/>
      <c r="E33" s="81"/>
      <c r="F33" s="81"/>
      <c r="G33" s="81"/>
      <c r="H33" s="26">
        <v>0</v>
      </c>
    </row>
    <row r="34" spans="1:8" ht="12.75" customHeight="1">
      <c r="A34" s="81" t="s">
        <v>25</v>
      </c>
      <c r="B34" s="81"/>
      <c r="C34" s="81"/>
      <c r="D34" s="81"/>
      <c r="E34" s="81"/>
      <c r="F34" s="81"/>
      <c r="G34" s="81"/>
      <c r="H34" s="26">
        <v>2.22</v>
      </c>
    </row>
    <row r="35" spans="1:8" ht="12.75" customHeight="1">
      <c r="A35" s="89" t="s">
        <v>19</v>
      </c>
      <c r="B35" s="90"/>
      <c r="C35" s="90"/>
      <c r="D35" s="90"/>
      <c r="E35" s="90"/>
      <c r="F35" s="90"/>
      <c r="G35" s="91"/>
      <c r="H35" s="27">
        <f>SUM(H32:H34)</f>
        <v>6.76</v>
      </c>
    </row>
    <row r="36" spans="1:8" ht="12.75" customHeight="1">
      <c r="A36" s="81"/>
      <c r="B36" s="81"/>
      <c r="C36" s="81"/>
      <c r="D36" s="81"/>
      <c r="E36" s="81"/>
      <c r="F36" s="81"/>
      <c r="G36" s="81"/>
      <c r="H36" s="26"/>
    </row>
    <row r="37" spans="1:8" ht="12.75" customHeight="1">
      <c r="A37" s="89" t="s">
        <v>28</v>
      </c>
      <c r="B37" s="90"/>
      <c r="C37" s="90"/>
      <c r="D37" s="90"/>
      <c r="E37" s="90"/>
      <c r="F37" s="90"/>
      <c r="G37" s="9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2" t="s">
        <v>57</v>
      </c>
      <c r="B39" s="83"/>
      <c r="C39" s="83"/>
      <c r="D39" s="83"/>
      <c r="E39" s="83"/>
      <c r="F39" s="83"/>
      <c r="G39" s="83"/>
      <c r="H39" s="8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73</v>
      </c>
    </row>
    <row r="42" spans="1:9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13921.271999999999</v>
      </c>
      <c r="I42" s="35">
        <v>2.39</v>
      </c>
    </row>
    <row r="43" spans="1:9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12*I43*B5</f>
        <v>3669.6240000000003</v>
      </c>
      <c r="I43" s="35">
        <v>0.63</v>
      </c>
    </row>
    <row r="44" spans="1:9" ht="13.5" customHeight="1">
      <c r="A44" s="87" t="s">
        <v>32</v>
      </c>
      <c r="B44" s="88"/>
      <c r="C44" s="88"/>
      <c r="D44" s="88"/>
      <c r="E44" s="88"/>
      <c r="F44" s="88"/>
      <c r="G44" s="88"/>
      <c r="H44" s="28">
        <f>12*B5*I44</f>
        <v>1980.4319999999998</v>
      </c>
      <c r="I44" s="35">
        <v>0.34</v>
      </c>
    </row>
    <row r="45" spans="1:9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1980.4319999999998</v>
      </c>
      <c r="I45" s="35">
        <v>0.34</v>
      </c>
    </row>
    <row r="46" spans="1:9" ht="13.5" customHeight="1">
      <c r="A46" s="87" t="s">
        <v>34</v>
      </c>
      <c r="B46" s="88"/>
      <c r="C46" s="88"/>
      <c r="D46" s="88"/>
      <c r="E46" s="88"/>
      <c r="F46" s="88"/>
      <c r="G46" s="88"/>
      <c r="H46" s="28">
        <f>12*B5*I46</f>
        <v>1048.464</v>
      </c>
      <c r="I46" s="35">
        <v>0.18</v>
      </c>
    </row>
    <row r="47" spans="1:9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5125.824</v>
      </c>
      <c r="I47" s="35">
        <v>0.88</v>
      </c>
    </row>
    <row r="48" spans="1:9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1339.704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29065.752000000004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73</v>
      </c>
    </row>
    <row r="52" spans="1:9" ht="24" customHeight="1">
      <c r="A52" s="68" t="s">
        <v>80</v>
      </c>
      <c r="B52" s="69"/>
      <c r="C52" s="69"/>
      <c r="D52" s="69"/>
      <c r="E52" s="69"/>
      <c r="F52" s="69"/>
      <c r="G52" s="70"/>
      <c r="H52" s="28">
        <f>550*24.78</f>
        <v>13629</v>
      </c>
      <c r="I52" s="35">
        <v>0.7</v>
      </c>
    </row>
    <row r="53" spans="1:8" ht="24.75" customHeight="1">
      <c r="A53" s="75" t="s">
        <v>75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52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53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13629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73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f>12*B5*I59</f>
        <v>12756.311999999998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12756.311999999998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2" t="s">
        <v>58</v>
      </c>
      <c r="B63" s="83"/>
      <c r="C63" s="83"/>
      <c r="D63" s="83"/>
      <c r="E63" s="83"/>
      <c r="F63" s="83"/>
      <c r="G63" s="83"/>
      <c r="H63" s="8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73</v>
      </c>
    </row>
    <row r="66" spans="1:9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6174.288</v>
      </c>
      <c r="I66" s="35">
        <v>1.06</v>
      </c>
    </row>
    <row r="67" spans="1:9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4368.599999999999</v>
      </c>
      <c r="I67" s="35">
        <v>0.75</v>
      </c>
    </row>
    <row r="68" spans="1:9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7339.247999999999</v>
      </c>
      <c r="I68" s="35">
        <v>1.26</v>
      </c>
    </row>
    <row r="69" spans="1:9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1397.9519999999998</v>
      </c>
      <c r="I69" s="35">
        <v>0.24</v>
      </c>
    </row>
    <row r="70" spans="1:9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2562.912</v>
      </c>
      <c r="I70" s="35">
        <v>0.44</v>
      </c>
    </row>
    <row r="71" spans="1:9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873.7199999999999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22716.72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73</v>
      </c>
    </row>
    <row r="75" spans="1:8" ht="50.25" customHeight="1">
      <c r="A75" s="68" t="s">
        <v>76</v>
      </c>
      <c r="B75" s="69"/>
      <c r="C75" s="69"/>
      <c r="D75" s="69"/>
      <c r="E75" s="69"/>
      <c r="F75" s="69"/>
      <c r="G75" s="70"/>
      <c r="H75" s="28">
        <f>8488.77+6292.15+2540.44</f>
        <v>17321.36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17321.36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73</v>
      </c>
    </row>
    <row r="80" spans="1:8" ht="24" customHeight="1">
      <c r="A80" s="68" t="s">
        <v>77</v>
      </c>
      <c r="B80" s="69"/>
      <c r="C80" s="69"/>
      <c r="D80" s="69"/>
      <c r="E80" s="69"/>
      <c r="F80" s="69"/>
      <c r="G80" s="70"/>
      <c r="H80" s="28">
        <v>0</v>
      </c>
    </row>
    <row r="81" spans="1:8" ht="24" customHeight="1">
      <c r="A81" s="68" t="s">
        <v>62</v>
      </c>
      <c r="B81" s="69"/>
      <c r="C81" s="69"/>
      <c r="D81" s="69"/>
      <c r="E81" s="69"/>
      <c r="F81" s="69"/>
      <c r="G81" s="70"/>
      <c r="H81" s="28">
        <v>0</v>
      </c>
    </row>
    <row r="82" spans="1:8" ht="24" customHeight="1">
      <c r="A82" s="78" t="s">
        <v>78</v>
      </c>
      <c r="B82" s="79"/>
      <c r="C82" s="79"/>
      <c r="D82" s="79"/>
      <c r="E82" s="79"/>
      <c r="F82" s="79"/>
      <c r="G82" s="80"/>
      <c r="H82" s="39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8" ht="47.25" customHeight="1">
      <c r="A84" s="78" t="s">
        <v>79</v>
      </c>
      <c r="B84" s="79"/>
      <c r="C84" s="79"/>
      <c r="D84" s="79"/>
      <c r="E84" s="79"/>
      <c r="F84" s="79"/>
      <c r="G84" s="80"/>
      <c r="H84" s="28">
        <f>134.5+285.56+1175</f>
        <v>1595.06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1595.06</v>
      </c>
    </row>
    <row r="86" ht="12.75">
      <c r="H86" s="33"/>
    </row>
    <row r="88" ht="12.75">
      <c r="A88" t="s">
        <v>60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2015-04-15T02:34:11Z</dcterms:modified>
  <cp:category/>
  <cp:version/>
  <cp:contentType/>
  <cp:contentStatus/>
</cp:coreProperties>
</file>