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90" windowHeight="12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<sst xmlns="http://schemas.openxmlformats.org/spreadsheetml/2006/main" count="270" uniqueCount="183">
  <si>
    <t>Стоимость работ за дополнительную плату по заявкам населения</t>
  </si>
  <si>
    <t>№ п/п</t>
  </si>
  <si>
    <t>Основание</t>
  </si>
  <si>
    <t>Наименование и состав работ</t>
  </si>
  <si>
    <t>Заработная плата</t>
  </si>
  <si>
    <t>Рабочего</t>
  </si>
  <si>
    <t>З/пл. руб./ч</t>
  </si>
  <si>
    <t>НВ.ч</t>
  </si>
  <si>
    <t>Диспетчера</t>
  </si>
  <si>
    <t>Итого руб.</t>
  </si>
  <si>
    <t>Начисления на з/пл руб.</t>
  </si>
  <si>
    <t>Затраты на инвентарь, спецодежду</t>
  </si>
  <si>
    <t>Затраты на топливо</t>
  </si>
  <si>
    <t>%</t>
  </si>
  <si>
    <t>Итого, руб.</t>
  </si>
  <si>
    <t>Рентабельность</t>
  </si>
  <si>
    <t>Стоимость работ руб.</t>
  </si>
  <si>
    <t>Ед. изм.</t>
  </si>
  <si>
    <t>Сантехнические и сварочные работы</t>
  </si>
  <si>
    <t>1.</t>
  </si>
  <si>
    <t>терр 65-6-14</t>
  </si>
  <si>
    <t>Смена унитаза с сиденьем. Отсоединение приборов от трубопровода. Установка новых приборов с укреплением и присоединение к линии, заделкой раструбов</t>
  </si>
  <si>
    <t>шт</t>
  </si>
  <si>
    <t>2.</t>
  </si>
  <si>
    <t>терр 65-6-12</t>
  </si>
  <si>
    <t>Смена импортного унитаза</t>
  </si>
  <si>
    <t>3.</t>
  </si>
  <si>
    <t>Смена унитаза со смывным бачком</t>
  </si>
  <si>
    <t>смена унитаза</t>
  </si>
  <si>
    <t>смена смывного бачка</t>
  </si>
  <si>
    <t>4.</t>
  </si>
  <si>
    <t>терр 65-6-5</t>
  </si>
  <si>
    <t>Смена сидений к унитазам</t>
  </si>
  <si>
    <t>5.</t>
  </si>
  <si>
    <t>терр 65-6-6</t>
  </si>
  <si>
    <t>Смена резинового манжета к унитазу</t>
  </si>
  <si>
    <t>6.</t>
  </si>
  <si>
    <t>терр 65-69</t>
  </si>
  <si>
    <t>7.</t>
  </si>
  <si>
    <t>терр 65-6-25</t>
  </si>
  <si>
    <t>Смена смывного бачка</t>
  </si>
  <si>
    <t>Смена шарового крана смывного бачка</t>
  </si>
  <si>
    <t>8.</t>
  </si>
  <si>
    <t>терр 65-6-26</t>
  </si>
  <si>
    <t>Регулировка смывного бачка</t>
  </si>
  <si>
    <t>9.</t>
  </si>
  <si>
    <t>терр 65-6-10</t>
  </si>
  <si>
    <t>Смена гибких подводок</t>
  </si>
  <si>
    <t>10.</t>
  </si>
  <si>
    <t>терр 65-6-15</t>
  </si>
  <si>
    <t>Смена мойки на одно отделение</t>
  </si>
  <si>
    <t>11.</t>
  </si>
  <si>
    <t>терр 65-6-16</t>
  </si>
  <si>
    <t>Смена мойки на два отделения</t>
  </si>
  <si>
    <t>12.</t>
  </si>
  <si>
    <t>терр 65-6-3</t>
  </si>
  <si>
    <t>Смена сифона чугунного</t>
  </si>
  <si>
    <t>13.</t>
  </si>
  <si>
    <t>терр 65-6-24</t>
  </si>
  <si>
    <t>Смена умывальника</t>
  </si>
  <si>
    <t>14.</t>
  </si>
  <si>
    <t>терр 65-6-19</t>
  </si>
  <si>
    <t>Смена раковины</t>
  </si>
  <si>
    <t>15.</t>
  </si>
  <si>
    <t>терр 65-5-7</t>
  </si>
  <si>
    <t>Смена смесителя для умывальника</t>
  </si>
  <si>
    <t>16.</t>
  </si>
  <si>
    <t>Смена смесителя для кухонь</t>
  </si>
  <si>
    <t>смена смесителя</t>
  </si>
  <si>
    <t>снятие и установка раковины</t>
  </si>
  <si>
    <t>терр 65-5-6</t>
  </si>
  <si>
    <t>Смена смесителя для ванны с душем</t>
  </si>
  <si>
    <t>17.</t>
  </si>
  <si>
    <t>18.</t>
  </si>
  <si>
    <t>терр 65-25-3</t>
  </si>
  <si>
    <t>Смена кранов двойной регулировки</t>
  </si>
  <si>
    <t>19.</t>
  </si>
  <si>
    <t>терр 65-5-1</t>
  </si>
  <si>
    <t>Смена вентилей</t>
  </si>
  <si>
    <t>20.</t>
  </si>
  <si>
    <t>терр 65-16-1</t>
  </si>
  <si>
    <t>Смена сгонов трубопровода Ф до 25 мм</t>
  </si>
  <si>
    <t>21.</t>
  </si>
  <si>
    <t>терр 65-6-17</t>
  </si>
  <si>
    <t>Смена чугунной эмалированной ванны</t>
  </si>
  <si>
    <t>22.</t>
  </si>
  <si>
    <t>терр 65-6-18</t>
  </si>
  <si>
    <t>Смена стальной ванны</t>
  </si>
  <si>
    <t>23.</t>
  </si>
  <si>
    <t>терр 65-6-20</t>
  </si>
  <si>
    <t>Смена полотенцесушителя</t>
  </si>
  <si>
    <t>24.</t>
  </si>
  <si>
    <t>пр.2.2.2.2 (табл.5)</t>
  </si>
  <si>
    <t>Демонтаж старого полотенцесушителя с нарезкой резьб. Установка хромированного полотенцесушителя</t>
  </si>
  <si>
    <t>25.</t>
  </si>
  <si>
    <t>терр 65-6-21</t>
  </si>
  <si>
    <t>Смена водомеров Ф до 65 мм</t>
  </si>
  <si>
    <t>26.</t>
  </si>
  <si>
    <t>терр 65-9-4</t>
  </si>
  <si>
    <t>Смена отдельных участков трубопровода Ф до 32 мм</t>
  </si>
  <si>
    <t>27.</t>
  </si>
  <si>
    <t>терр 65-10-1</t>
  </si>
  <si>
    <t>Прочистка внутренней канализации в квартире</t>
  </si>
  <si>
    <t>м</t>
  </si>
  <si>
    <t>28.</t>
  </si>
  <si>
    <t>Прочистка внутренней канализации по стояку для 1-3 эт. домов</t>
  </si>
  <si>
    <t>29.</t>
  </si>
  <si>
    <t>терр 65-20-4</t>
  </si>
  <si>
    <t>Перегруппировка секций стрых радиаторов</t>
  </si>
  <si>
    <t>30.</t>
  </si>
  <si>
    <t>терр 65-21-1</t>
  </si>
  <si>
    <t>Добавление секций радиаторов</t>
  </si>
  <si>
    <t>31.</t>
  </si>
  <si>
    <t>терр 65-21-3</t>
  </si>
  <si>
    <t>Снятие секций радиаторов</t>
  </si>
  <si>
    <t>1 секция</t>
  </si>
  <si>
    <t>32.</t>
  </si>
  <si>
    <t>терр 65-22-1</t>
  </si>
  <si>
    <t>Прочистка и промывка радиаторов 7 секций</t>
  </si>
  <si>
    <t>7 секций</t>
  </si>
  <si>
    <t>33.</t>
  </si>
  <si>
    <t>терр 65-2-1</t>
  </si>
  <si>
    <t>Разборка чугунных канализационных труб Ф до 50 мм</t>
  </si>
  <si>
    <t>34.</t>
  </si>
  <si>
    <t>терр 65-2-2</t>
  </si>
  <si>
    <t>Разборка чугунных канализационных труб Ф до 100 мм</t>
  </si>
  <si>
    <t>35.</t>
  </si>
  <si>
    <t>терр 65-7-1</t>
  </si>
  <si>
    <t>Смена чугунных канализационных труб до Ф 50 мм</t>
  </si>
  <si>
    <t>36.</t>
  </si>
  <si>
    <t>терр 65-7-2</t>
  </si>
  <si>
    <t>Смена чугунных канализационных труб до Ф 100 мм</t>
  </si>
  <si>
    <t>37.</t>
  </si>
  <si>
    <t>терр 65-8-1</t>
  </si>
  <si>
    <t>38.</t>
  </si>
  <si>
    <t>Смена полиэтиленованых канализационных труб Ф до 50 мм</t>
  </si>
  <si>
    <t>терр 65-8-2</t>
  </si>
  <si>
    <t>Смена полиэтиленованых канализационных труб Ф до 100 мм</t>
  </si>
  <si>
    <t>39.</t>
  </si>
  <si>
    <t>терр 65-24-1</t>
  </si>
  <si>
    <t>Проверка на прогрев отопительных приборов с регулировкой</t>
  </si>
  <si>
    <t>прибор</t>
  </si>
  <si>
    <t>40.</t>
  </si>
  <si>
    <t>терр 65-23-2</t>
  </si>
  <si>
    <t>Отключение и сброс системы  отопления</t>
  </si>
  <si>
    <t>1 стояк</t>
  </si>
  <si>
    <t>41.</t>
  </si>
  <si>
    <t>каждый следующий</t>
  </si>
  <si>
    <t>терр 65-23-1</t>
  </si>
  <si>
    <t>Отключение стояка ГВС и ХВС</t>
  </si>
  <si>
    <t>Электротехнические работы</t>
  </si>
  <si>
    <t>Смена электрических ламп</t>
  </si>
  <si>
    <t>каждая следующая</t>
  </si>
  <si>
    <t>терм 08-03-593,06</t>
  </si>
  <si>
    <t>1 прибор</t>
  </si>
  <si>
    <t>терм 08-03-593,02</t>
  </si>
  <si>
    <t>Смена электрического патрона</t>
  </si>
  <si>
    <t>терм 08-03-525,05</t>
  </si>
  <si>
    <t>Смена автоматического выключателя</t>
  </si>
  <si>
    <t>терм 08-03-59,01</t>
  </si>
  <si>
    <t>Смена выключателя</t>
  </si>
  <si>
    <t>терм 08-02-401,01</t>
  </si>
  <si>
    <t>Смена электрической проводки</t>
  </si>
  <si>
    <t>терм 12-52</t>
  </si>
  <si>
    <t>Проверка сопротивления изол.линии</t>
  </si>
  <si>
    <t>линия</t>
  </si>
  <si>
    <t>Смена пакетного выключателя</t>
  </si>
  <si>
    <t>терм 08-03-594,06</t>
  </si>
  <si>
    <t xml:space="preserve">Смена светильника </t>
  </si>
  <si>
    <t xml:space="preserve">Смена светильника с люм. лампой </t>
  </si>
  <si>
    <t>терм 08-0-595,02</t>
  </si>
  <si>
    <t>Смена уличного светильника</t>
  </si>
  <si>
    <t>терм 08-03-545,05</t>
  </si>
  <si>
    <t>Смена распределит. коробки</t>
  </si>
  <si>
    <t>терм 08-03-600,01</t>
  </si>
  <si>
    <t>Смена однофазного электросчетчика</t>
  </si>
  <si>
    <t>08-03-521-28</t>
  </si>
  <si>
    <t>Ремонт ВРУ</t>
  </si>
  <si>
    <t>1 уст-во</t>
  </si>
  <si>
    <t>Согласовано:</t>
  </si>
  <si>
    <t>Директор ООО "Жилремсервис"</t>
  </si>
  <si>
    <t>З.И.Вылцан</t>
  </si>
  <si>
    <t>Составилено экономистом Пеньковой Л.Д.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</si>
</sst>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workbookViewId="0" topLeftCell="A1">
      <selection activeCell="H87" sqref="H87"/>
    </sheetView>
  </sheetViews>
  <sheetFormatPr defaultColWidth="9.00390625" defaultRowHeight="12.75"/>
  <cols>
    <col min="1" max="1" width="5.125" style="0" customWidth="1"/>
    <col min="2" max="2" width="16.875" style="0" customWidth="1"/>
    <col min="3" max="3" width="32.125" style="0" customWidth="1"/>
    <col min="4" max="4" width="6.875" style="0" customWidth="1"/>
    <col min="5" max="5" width="8.00390625" style="0" customWidth="1"/>
    <col min="6" max="7" width="7.875" style="0" customWidth="1"/>
    <col min="8" max="8" width="8.125" style="0" customWidth="1"/>
    <col min="9" max="9" width="7.375" style="0" customWidth="1"/>
    <col min="10" max="10" width="7.75390625" style="0" customWidth="1"/>
    <col min="11" max="11" width="8.875" style="0" customWidth="1"/>
    <col min="13" max="13" width="8.125" style="0" customWidth="1"/>
    <col min="14" max="14" width="6.25390625" style="0" customWidth="1"/>
    <col min="15" max="15" width="7.875" style="0" customWidth="1"/>
    <col min="16" max="16" width="9.00390625" style="0" customWidth="1"/>
  </cols>
  <sheetData>
    <row r="1" ht="12.75">
      <c r="M1" t="s">
        <v>179</v>
      </c>
    </row>
    <row r="2" ht="12.75">
      <c r="M2" t="s">
        <v>180</v>
      </c>
    </row>
    <row r="3" ht="12.75">
      <c r="O3" t="s">
        <v>181</v>
      </c>
    </row>
    <row r="5" spans="1:16" ht="12.7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7" spans="1:16" ht="12.75" customHeight="1">
      <c r="A7" s="13" t="s">
        <v>1</v>
      </c>
      <c r="B7" s="14" t="s">
        <v>2</v>
      </c>
      <c r="C7" s="14" t="s">
        <v>3</v>
      </c>
      <c r="D7" s="14" t="s">
        <v>17</v>
      </c>
      <c r="E7" s="15" t="s">
        <v>4</v>
      </c>
      <c r="F7" s="15"/>
      <c r="G7" s="15"/>
      <c r="H7" s="15"/>
      <c r="I7" s="15"/>
      <c r="J7" s="15"/>
      <c r="K7" s="14" t="s">
        <v>10</v>
      </c>
      <c r="L7" s="14" t="s">
        <v>11</v>
      </c>
      <c r="M7" s="14" t="s">
        <v>12</v>
      </c>
      <c r="N7" s="15" t="s">
        <v>15</v>
      </c>
      <c r="O7" s="15"/>
      <c r="P7" s="14" t="s">
        <v>16</v>
      </c>
    </row>
    <row r="8" spans="1:16" ht="12.75" customHeight="1">
      <c r="A8" s="13"/>
      <c r="B8" s="14"/>
      <c r="C8" s="14"/>
      <c r="D8" s="14"/>
      <c r="E8" s="15" t="s">
        <v>5</v>
      </c>
      <c r="F8" s="15"/>
      <c r="G8" s="15"/>
      <c r="H8" s="15" t="s">
        <v>8</v>
      </c>
      <c r="I8" s="15"/>
      <c r="J8" s="15"/>
      <c r="K8" s="14"/>
      <c r="L8" s="14"/>
      <c r="M8" s="14"/>
      <c r="N8" s="14" t="s">
        <v>13</v>
      </c>
      <c r="O8" s="14" t="s">
        <v>14</v>
      </c>
      <c r="P8" s="14"/>
    </row>
    <row r="9" spans="1:16" ht="12.75">
      <c r="A9" s="13"/>
      <c r="B9" s="14"/>
      <c r="C9" s="14"/>
      <c r="D9" s="14"/>
      <c r="E9" s="14" t="s">
        <v>6</v>
      </c>
      <c r="F9" s="14" t="s">
        <v>7</v>
      </c>
      <c r="G9" s="14" t="s">
        <v>9</v>
      </c>
      <c r="H9" s="14" t="s">
        <v>6</v>
      </c>
      <c r="I9" s="14" t="s">
        <v>7</v>
      </c>
      <c r="J9" s="14" t="s">
        <v>9</v>
      </c>
      <c r="K9" s="14"/>
      <c r="L9" s="14"/>
      <c r="M9" s="14"/>
      <c r="N9" s="14"/>
      <c r="O9" s="14"/>
      <c r="P9" s="14"/>
    </row>
    <row r="10" spans="1:16" ht="18.7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2.75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67.5" customHeight="1">
      <c r="A12" s="2" t="s">
        <v>19</v>
      </c>
      <c r="B12" s="3" t="s">
        <v>20</v>
      </c>
      <c r="C12" s="4" t="s">
        <v>21</v>
      </c>
      <c r="D12" s="2" t="s">
        <v>22</v>
      </c>
      <c r="E12" s="2">
        <v>90.63</v>
      </c>
      <c r="F12" s="2">
        <v>3.54</v>
      </c>
      <c r="G12" s="5">
        <f>E12*F12</f>
        <v>320.8302</v>
      </c>
      <c r="H12" s="2">
        <v>90.63</v>
      </c>
      <c r="I12" s="2">
        <v>0.15</v>
      </c>
      <c r="J12" s="5">
        <f>H12*I12</f>
        <v>13.594499999999998</v>
      </c>
      <c r="K12" s="5">
        <f>(G12+J12)*0.172</f>
        <v>57.52104839999999</v>
      </c>
      <c r="L12" s="5">
        <f>(G12+J12+K12)*8%</f>
        <v>31.355659871999997</v>
      </c>
      <c r="M12" s="5">
        <f>(G12+J12+K12+L12)*25%</f>
        <v>105.82535206799999</v>
      </c>
      <c r="N12" s="2">
        <v>10</v>
      </c>
      <c r="O12" s="5">
        <f>(G12+J12+K12+L12+M12)*10%</f>
        <v>52.91267603399999</v>
      </c>
      <c r="P12" s="5">
        <f>G12+J12+K12+L12+M12+O12</f>
        <v>582.0394363739999</v>
      </c>
    </row>
    <row r="13" spans="1:16" ht="12.75">
      <c r="A13" s="1" t="s">
        <v>23</v>
      </c>
      <c r="B13" s="6" t="s">
        <v>24</v>
      </c>
      <c r="C13" s="7" t="s">
        <v>25</v>
      </c>
      <c r="D13" s="1" t="s">
        <v>22</v>
      </c>
      <c r="E13" s="1">
        <v>90.63</v>
      </c>
      <c r="F13" s="1">
        <v>4.13</v>
      </c>
      <c r="G13" s="5">
        <f>E13*F13</f>
        <v>374.3019</v>
      </c>
      <c r="H13" s="2">
        <v>90.63</v>
      </c>
      <c r="I13" s="2">
        <v>0.15</v>
      </c>
      <c r="J13" s="5">
        <f>H13*I13</f>
        <v>13.594499999999998</v>
      </c>
      <c r="K13" s="5">
        <f>(G13+J13)*0.172</f>
        <v>66.71818079999998</v>
      </c>
      <c r="L13" s="5">
        <f>(G13+J13+K13)*8%</f>
        <v>36.369166463999996</v>
      </c>
      <c r="M13" s="5">
        <f>(G13+J13+K13+L13)*25%</f>
        <v>122.74593681599998</v>
      </c>
      <c r="N13" s="2">
        <v>10</v>
      </c>
      <c r="O13" s="5">
        <f>(G13+J13+K13+L13+M13)*10%</f>
        <v>61.372968408</v>
      </c>
      <c r="P13" s="5">
        <f>G13+J13+K13+L13+M13+O13</f>
        <v>675.102652488</v>
      </c>
    </row>
    <row r="14" spans="1:16" ht="12.75">
      <c r="A14" s="1" t="s">
        <v>26</v>
      </c>
      <c r="B14" s="6" t="s">
        <v>20</v>
      </c>
      <c r="C14" s="8" t="s">
        <v>27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>
        <f>P15+P16</f>
        <v>698.8796323739999</v>
      </c>
    </row>
    <row r="15" spans="1:16" ht="12.75">
      <c r="A15" s="7"/>
      <c r="B15" s="6"/>
      <c r="C15" s="10" t="s">
        <v>28</v>
      </c>
      <c r="D15" s="1" t="s">
        <v>22</v>
      </c>
      <c r="E15" s="1">
        <v>90.63</v>
      </c>
      <c r="F15" s="1">
        <v>3.54</v>
      </c>
      <c r="G15" s="5">
        <f aca="true" t="shared" si="0" ref="G15:G21">E15*F15</f>
        <v>320.8302</v>
      </c>
      <c r="H15" s="2">
        <v>90.63</v>
      </c>
      <c r="I15" s="2">
        <v>0.15</v>
      </c>
      <c r="J15" s="5">
        <f>H15*I15</f>
        <v>13.594499999999998</v>
      </c>
      <c r="K15" s="5">
        <f aca="true" t="shared" si="1" ref="K15:K20">(G15+J15)*0.172</f>
        <v>57.52104839999999</v>
      </c>
      <c r="L15" s="5">
        <f>(G15+J15+K15)*8%</f>
        <v>31.355659871999997</v>
      </c>
      <c r="M15" s="5">
        <f>(G15+J15+K15+L15)*25%</f>
        <v>105.82535206799999</v>
      </c>
      <c r="N15" s="2">
        <v>10</v>
      </c>
      <c r="O15" s="5">
        <f aca="true" t="shared" si="2" ref="O15:O20">(G15+J15+K15+L15+M15)*10%</f>
        <v>52.91267603399999</v>
      </c>
      <c r="P15" s="5">
        <f aca="true" t="shared" si="3" ref="P15:P20">G15+J15+K15+L15+M15+O15</f>
        <v>582.0394363739999</v>
      </c>
    </row>
    <row r="16" spans="1:16" ht="12.75">
      <c r="A16" s="7"/>
      <c r="B16" s="6"/>
      <c r="C16" s="10" t="s">
        <v>29</v>
      </c>
      <c r="D16" s="1" t="s">
        <v>22</v>
      </c>
      <c r="E16" s="1">
        <v>90.63</v>
      </c>
      <c r="F16" s="9">
        <v>1</v>
      </c>
      <c r="G16" s="5">
        <f t="shared" si="0"/>
        <v>90.63</v>
      </c>
      <c r="H16" s="1">
        <v>0</v>
      </c>
      <c r="I16" s="1">
        <v>0</v>
      </c>
      <c r="J16" s="1">
        <v>0</v>
      </c>
      <c r="K16" s="5">
        <f t="shared" si="1"/>
        <v>15.588359999999998</v>
      </c>
      <c r="L16" s="1">
        <v>0</v>
      </c>
      <c r="M16" s="1">
        <v>0</v>
      </c>
      <c r="N16" s="1">
        <v>10</v>
      </c>
      <c r="O16" s="5">
        <f t="shared" si="2"/>
        <v>10.621836</v>
      </c>
      <c r="P16" s="5">
        <f t="shared" si="3"/>
        <v>116.84019599999999</v>
      </c>
    </row>
    <row r="17" spans="1:16" ht="12.75">
      <c r="A17" s="1" t="s">
        <v>30</v>
      </c>
      <c r="B17" s="6" t="s">
        <v>31</v>
      </c>
      <c r="C17" s="7" t="s">
        <v>32</v>
      </c>
      <c r="D17" s="1" t="s">
        <v>22</v>
      </c>
      <c r="E17" s="1">
        <v>90.63</v>
      </c>
      <c r="F17" s="1">
        <v>0.3</v>
      </c>
      <c r="G17" s="5">
        <f t="shared" si="0"/>
        <v>27.188999999999997</v>
      </c>
      <c r="H17" s="2">
        <v>90.63</v>
      </c>
      <c r="I17" s="2">
        <v>0.15</v>
      </c>
      <c r="J17" s="5">
        <f>H17*I17</f>
        <v>13.594499999999998</v>
      </c>
      <c r="K17" s="5">
        <f t="shared" si="1"/>
        <v>7.014761999999999</v>
      </c>
      <c r="L17" s="5">
        <f>(G17+J17+K17)*8%</f>
        <v>3.8238609599999998</v>
      </c>
      <c r="M17" s="5">
        <f>(G17+J17+K17+L17)*25%</f>
        <v>12.905530739999998</v>
      </c>
      <c r="N17" s="1">
        <v>10</v>
      </c>
      <c r="O17" s="5">
        <f t="shared" si="2"/>
        <v>6.452765369999999</v>
      </c>
      <c r="P17" s="5">
        <f t="shared" si="3"/>
        <v>70.98041906999998</v>
      </c>
    </row>
    <row r="18" spans="1:16" ht="12.75">
      <c r="A18" s="1" t="s">
        <v>33</v>
      </c>
      <c r="B18" s="6" t="s">
        <v>34</v>
      </c>
      <c r="C18" s="7" t="s">
        <v>35</v>
      </c>
      <c r="D18" s="1" t="s">
        <v>22</v>
      </c>
      <c r="E18" s="1">
        <v>90.63</v>
      </c>
      <c r="F18" s="1">
        <v>0.3</v>
      </c>
      <c r="G18" s="5">
        <f t="shared" si="0"/>
        <v>27.188999999999997</v>
      </c>
      <c r="H18" s="2">
        <v>90.63</v>
      </c>
      <c r="I18" s="2">
        <v>0.15</v>
      </c>
      <c r="J18" s="5">
        <f>H18*I18</f>
        <v>13.594499999999998</v>
      </c>
      <c r="K18" s="5">
        <f t="shared" si="1"/>
        <v>7.014761999999999</v>
      </c>
      <c r="L18" s="5">
        <f>(G18+J18+K18)*8%</f>
        <v>3.8238609599999998</v>
      </c>
      <c r="M18" s="5">
        <f>(G18+J18+K18+L18)*25%</f>
        <v>12.905530739999998</v>
      </c>
      <c r="N18" s="1">
        <v>10</v>
      </c>
      <c r="O18" s="5">
        <f t="shared" si="2"/>
        <v>6.452765369999999</v>
      </c>
      <c r="P18" s="5">
        <f t="shared" si="3"/>
        <v>70.98041906999998</v>
      </c>
    </row>
    <row r="19" spans="1:16" ht="12.75">
      <c r="A19" s="1" t="s">
        <v>36</v>
      </c>
      <c r="B19" s="6" t="s">
        <v>37</v>
      </c>
      <c r="C19" s="7" t="s">
        <v>40</v>
      </c>
      <c r="D19" s="1" t="s">
        <v>22</v>
      </c>
      <c r="E19" s="1">
        <v>90.63</v>
      </c>
      <c r="F19" s="9">
        <v>1</v>
      </c>
      <c r="G19" s="1">
        <f t="shared" si="0"/>
        <v>90.63</v>
      </c>
      <c r="H19" s="2">
        <v>90.63</v>
      </c>
      <c r="I19" s="2">
        <v>0.15</v>
      </c>
      <c r="J19" s="5">
        <f>H19*I19</f>
        <v>13.594499999999998</v>
      </c>
      <c r="K19" s="5">
        <f t="shared" si="1"/>
        <v>17.926613999999997</v>
      </c>
      <c r="L19" s="5">
        <f>(G19+J19+K19)*8%</f>
        <v>9.77208912</v>
      </c>
      <c r="M19" s="5">
        <f>(G19+J19+K19+L19)*25%</f>
        <v>32.980800779999996</v>
      </c>
      <c r="N19" s="1">
        <v>10</v>
      </c>
      <c r="O19" s="5">
        <f t="shared" si="2"/>
        <v>16.490400389999998</v>
      </c>
      <c r="P19" s="5">
        <f t="shared" si="3"/>
        <v>181.39440428999995</v>
      </c>
    </row>
    <row r="20" spans="1:16" ht="12.75">
      <c r="A20" s="1" t="s">
        <v>38</v>
      </c>
      <c r="B20" s="6" t="s">
        <v>39</v>
      </c>
      <c r="C20" s="7" t="s">
        <v>41</v>
      </c>
      <c r="D20" s="1" t="s">
        <v>22</v>
      </c>
      <c r="E20" s="1">
        <v>90.63</v>
      </c>
      <c r="F20" s="9">
        <v>0.7</v>
      </c>
      <c r="G20" s="9">
        <f t="shared" si="0"/>
        <v>63.440999999999995</v>
      </c>
      <c r="H20" s="2">
        <v>90.63</v>
      </c>
      <c r="I20" s="2">
        <v>0.15</v>
      </c>
      <c r="J20" s="5">
        <f>H20*I20</f>
        <v>13.594499999999998</v>
      </c>
      <c r="K20" s="5">
        <f t="shared" si="1"/>
        <v>13.250105999999999</v>
      </c>
      <c r="L20" s="5">
        <f>(G20+J20+K20)*8%</f>
        <v>7.222848480000001</v>
      </c>
      <c r="M20" s="5">
        <f>(G20+J20+K20+L20)*25%</f>
        <v>24.37711362</v>
      </c>
      <c r="N20" s="1">
        <v>10</v>
      </c>
      <c r="O20" s="5">
        <f t="shared" si="2"/>
        <v>12.188556810000001</v>
      </c>
      <c r="P20" s="5">
        <f t="shared" si="3"/>
        <v>134.07412491</v>
      </c>
    </row>
    <row r="21" spans="1:16" ht="12.75">
      <c r="A21" s="1" t="s">
        <v>42</v>
      </c>
      <c r="B21" s="6" t="s">
        <v>43</v>
      </c>
      <c r="C21" s="7" t="s">
        <v>44</v>
      </c>
      <c r="D21" s="1" t="s">
        <v>22</v>
      </c>
      <c r="E21" s="1">
        <v>90.63</v>
      </c>
      <c r="F21" s="9">
        <v>0.27</v>
      </c>
      <c r="G21" s="9">
        <f t="shared" si="0"/>
        <v>24.4701</v>
      </c>
      <c r="H21" s="2">
        <v>90.63</v>
      </c>
      <c r="I21" s="2">
        <v>0.15</v>
      </c>
      <c r="J21" s="5">
        <f>H21*I21</f>
        <v>13.594499999999998</v>
      </c>
      <c r="K21" s="5">
        <f aca="true" t="shared" si="4" ref="K21:K74">(G21+J21)*0.172</f>
        <v>6.547111199999999</v>
      </c>
      <c r="L21" s="5">
        <f aca="true" t="shared" si="5" ref="L21:L73">(G21+J21+K21)*8%</f>
        <v>3.568936896</v>
      </c>
      <c r="M21" s="5">
        <f aca="true" t="shared" si="6" ref="M21:M73">(G21+J21+K21+L21)*25%</f>
        <v>12.045162023999998</v>
      </c>
      <c r="N21" s="1">
        <v>10</v>
      </c>
      <c r="O21" s="5">
        <f aca="true" t="shared" si="7" ref="O21:O74">(G21+J21+K21+L21+M21)*10%</f>
        <v>6.022581012</v>
      </c>
      <c r="P21" s="5">
        <f aca="true" t="shared" si="8" ref="P21:P74">G21+J21+K21+L21+M21+O21</f>
        <v>66.248391132</v>
      </c>
    </row>
    <row r="22" spans="1:16" ht="12.75">
      <c r="A22" s="1" t="s">
        <v>45</v>
      </c>
      <c r="B22" s="6" t="s">
        <v>46</v>
      </c>
      <c r="C22" s="7" t="s">
        <v>47</v>
      </c>
      <c r="D22" s="1" t="s">
        <v>22</v>
      </c>
      <c r="E22" s="1">
        <v>90.63</v>
      </c>
      <c r="F22" s="1">
        <v>0.52</v>
      </c>
      <c r="G22" s="9">
        <f aca="true" t="shared" si="9" ref="G22:G75">E22*F22</f>
        <v>47.1276</v>
      </c>
      <c r="H22" s="2">
        <v>90.63</v>
      </c>
      <c r="I22" s="2">
        <v>0.15</v>
      </c>
      <c r="J22" s="5">
        <f aca="true" t="shared" si="10" ref="J22:J75">H22*I22</f>
        <v>13.594499999999998</v>
      </c>
      <c r="K22" s="5">
        <f t="shared" si="4"/>
        <v>10.444201199999998</v>
      </c>
      <c r="L22" s="5">
        <f t="shared" si="5"/>
        <v>5.693304095999999</v>
      </c>
      <c r="M22" s="5">
        <f t="shared" si="6"/>
        <v>19.214901324</v>
      </c>
      <c r="N22" s="1">
        <v>10</v>
      </c>
      <c r="O22" s="5">
        <f t="shared" si="7"/>
        <v>9.607450662</v>
      </c>
      <c r="P22" s="5">
        <f t="shared" si="8"/>
        <v>105.681957282</v>
      </c>
    </row>
    <row r="23" spans="1:16" ht="12.75">
      <c r="A23" s="1" t="s">
        <v>48</v>
      </c>
      <c r="B23" s="6" t="s">
        <v>49</v>
      </c>
      <c r="C23" s="7" t="s">
        <v>50</v>
      </c>
      <c r="D23" s="1" t="s">
        <v>22</v>
      </c>
      <c r="E23" s="1">
        <v>90.63</v>
      </c>
      <c r="F23" s="1">
        <v>3.27</v>
      </c>
      <c r="G23" s="9">
        <f t="shared" si="9"/>
        <v>296.3601</v>
      </c>
      <c r="H23" s="2">
        <v>90.63</v>
      </c>
      <c r="I23" s="2">
        <v>0.15</v>
      </c>
      <c r="J23" s="5">
        <f t="shared" si="10"/>
        <v>13.594499999999998</v>
      </c>
      <c r="K23" s="5">
        <f t="shared" si="4"/>
        <v>53.312191199999994</v>
      </c>
      <c r="L23" s="5">
        <f t="shared" si="5"/>
        <v>29.061343295999997</v>
      </c>
      <c r="M23" s="5">
        <f t="shared" si="6"/>
        <v>98.08203362399999</v>
      </c>
      <c r="N23" s="1">
        <v>10</v>
      </c>
      <c r="O23" s="5">
        <f t="shared" si="7"/>
        <v>49.041016812</v>
      </c>
      <c r="P23" s="5">
        <f t="shared" si="8"/>
        <v>539.4511849319999</v>
      </c>
    </row>
    <row r="24" spans="1:16" ht="12.75">
      <c r="A24" s="1" t="s">
        <v>51</v>
      </c>
      <c r="B24" s="6" t="s">
        <v>52</v>
      </c>
      <c r="C24" s="7" t="s">
        <v>53</v>
      </c>
      <c r="D24" s="1" t="s">
        <v>22</v>
      </c>
      <c r="E24" s="1">
        <v>90.63</v>
      </c>
      <c r="F24" s="1">
        <v>4.07</v>
      </c>
      <c r="G24" s="9">
        <f t="shared" si="9"/>
        <v>368.8641</v>
      </c>
      <c r="H24" s="2">
        <v>90.63</v>
      </c>
      <c r="I24" s="2">
        <v>0.15</v>
      </c>
      <c r="J24" s="5">
        <f t="shared" si="10"/>
        <v>13.594499999999998</v>
      </c>
      <c r="K24" s="5">
        <f t="shared" si="4"/>
        <v>65.7828792</v>
      </c>
      <c r="L24" s="5">
        <f t="shared" si="5"/>
        <v>35.859318335999994</v>
      </c>
      <c r="M24" s="5">
        <f t="shared" si="6"/>
        <v>121.02519938399999</v>
      </c>
      <c r="N24" s="1">
        <v>10</v>
      </c>
      <c r="O24" s="5">
        <f t="shared" si="7"/>
        <v>60.512599691999995</v>
      </c>
      <c r="P24" s="5">
        <f t="shared" si="8"/>
        <v>665.6385966119999</v>
      </c>
    </row>
    <row r="25" spans="1:16" ht="12.75">
      <c r="A25" s="1" t="s">
        <v>54</v>
      </c>
      <c r="B25" s="6" t="s">
        <v>55</v>
      </c>
      <c r="C25" s="7" t="s">
        <v>56</v>
      </c>
      <c r="D25" s="1" t="s">
        <v>22</v>
      </c>
      <c r="E25" s="1">
        <v>90.63</v>
      </c>
      <c r="F25" s="1">
        <v>0.76</v>
      </c>
      <c r="G25" s="9">
        <f t="shared" si="9"/>
        <v>68.8788</v>
      </c>
      <c r="H25" s="2">
        <v>90.63</v>
      </c>
      <c r="I25" s="2">
        <v>0.15</v>
      </c>
      <c r="J25" s="5">
        <f t="shared" si="10"/>
        <v>13.594499999999998</v>
      </c>
      <c r="K25" s="5">
        <f t="shared" si="4"/>
        <v>14.185407599999998</v>
      </c>
      <c r="L25" s="5">
        <f t="shared" si="5"/>
        <v>7.732696607999999</v>
      </c>
      <c r="M25" s="5">
        <f t="shared" si="6"/>
        <v>26.097851051999996</v>
      </c>
      <c r="N25" s="1">
        <v>10</v>
      </c>
      <c r="O25" s="5">
        <f t="shared" si="7"/>
        <v>13.048925526</v>
      </c>
      <c r="P25" s="5">
        <f t="shared" si="8"/>
        <v>143.538180786</v>
      </c>
    </row>
    <row r="26" spans="1:16" ht="12.75">
      <c r="A26" s="1" t="s">
        <v>57</v>
      </c>
      <c r="B26" s="6" t="s">
        <v>58</v>
      </c>
      <c r="C26" s="7" t="s">
        <v>59</v>
      </c>
      <c r="D26" s="1" t="s">
        <v>22</v>
      </c>
      <c r="E26" s="1">
        <v>90.63</v>
      </c>
      <c r="F26" s="1">
        <v>2.12</v>
      </c>
      <c r="G26" s="9">
        <f t="shared" si="9"/>
        <v>192.1356</v>
      </c>
      <c r="H26" s="2">
        <v>90.63</v>
      </c>
      <c r="I26" s="2">
        <v>0.15</v>
      </c>
      <c r="J26" s="5">
        <f t="shared" si="10"/>
        <v>13.594499999999998</v>
      </c>
      <c r="K26" s="5">
        <f t="shared" si="4"/>
        <v>35.3855772</v>
      </c>
      <c r="L26" s="5">
        <f t="shared" si="5"/>
        <v>19.289254176000004</v>
      </c>
      <c r="M26" s="5">
        <f t="shared" si="6"/>
        <v>65.10123284400001</v>
      </c>
      <c r="N26" s="1">
        <v>10</v>
      </c>
      <c r="O26" s="5">
        <f t="shared" si="7"/>
        <v>32.55061642200001</v>
      </c>
      <c r="P26" s="5">
        <f t="shared" si="8"/>
        <v>358.0567806420001</v>
      </c>
    </row>
    <row r="27" spans="1:16" ht="12.75">
      <c r="A27" s="1" t="s">
        <v>60</v>
      </c>
      <c r="B27" s="6" t="s">
        <v>61</v>
      </c>
      <c r="C27" s="7" t="s">
        <v>62</v>
      </c>
      <c r="D27" s="1" t="s">
        <v>22</v>
      </c>
      <c r="E27" s="1">
        <v>90.63</v>
      </c>
      <c r="F27" s="9">
        <v>1.9</v>
      </c>
      <c r="G27" s="9">
        <f t="shared" si="9"/>
        <v>172.19699999999997</v>
      </c>
      <c r="H27" s="2">
        <v>90.63</v>
      </c>
      <c r="I27" s="2">
        <v>0.15</v>
      </c>
      <c r="J27" s="5">
        <f t="shared" si="10"/>
        <v>13.594499999999998</v>
      </c>
      <c r="K27" s="5">
        <f t="shared" si="4"/>
        <v>31.956137999999996</v>
      </c>
      <c r="L27" s="5">
        <f t="shared" si="5"/>
        <v>17.41981104</v>
      </c>
      <c r="M27" s="5">
        <f t="shared" si="6"/>
        <v>58.79186226</v>
      </c>
      <c r="N27" s="1">
        <v>10</v>
      </c>
      <c r="O27" s="5">
        <f t="shared" si="7"/>
        <v>29.395931130000005</v>
      </c>
      <c r="P27" s="5">
        <f t="shared" si="8"/>
        <v>323.35524243000003</v>
      </c>
    </row>
    <row r="28" spans="1:16" ht="12.75">
      <c r="A28" s="1" t="s">
        <v>63</v>
      </c>
      <c r="B28" s="6" t="s">
        <v>64</v>
      </c>
      <c r="C28" s="7" t="s">
        <v>65</v>
      </c>
      <c r="D28" s="1" t="s">
        <v>22</v>
      </c>
      <c r="E28" s="1">
        <v>90.63</v>
      </c>
      <c r="F28" s="9">
        <v>2</v>
      </c>
      <c r="G28" s="9">
        <f t="shared" si="9"/>
        <v>181.26</v>
      </c>
      <c r="H28" s="2">
        <v>90.63</v>
      </c>
      <c r="I28" s="2">
        <v>0.15</v>
      </c>
      <c r="J28" s="5">
        <f t="shared" si="10"/>
        <v>13.594499999999998</v>
      </c>
      <c r="K28" s="5">
        <f t="shared" si="4"/>
        <v>33.514973999999995</v>
      </c>
      <c r="L28" s="5">
        <f t="shared" si="5"/>
        <v>18.26955792</v>
      </c>
      <c r="M28" s="5">
        <f t="shared" si="6"/>
        <v>61.65975798</v>
      </c>
      <c r="N28" s="1">
        <v>10</v>
      </c>
      <c r="O28" s="5">
        <f t="shared" si="7"/>
        <v>30.829878990000005</v>
      </c>
      <c r="P28" s="5">
        <f t="shared" si="8"/>
        <v>339.12866889000003</v>
      </c>
    </row>
    <row r="29" spans="1:16" ht="12.75">
      <c r="A29" s="1" t="s">
        <v>66</v>
      </c>
      <c r="B29" s="6"/>
      <c r="C29" s="7" t="s">
        <v>67</v>
      </c>
      <c r="D29" s="1" t="s">
        <v>22</v>
      </c>
      <c r="E29" s="1"/>
      <c r="F29" s="1"/>
      <c r="G29" s="9"/>
      <c r="H29" s="2"/>
      <c r="I29" s="2"/>
      <c r="J29" s="5"/>
      <c r="K29" s="5"/>
      <c r="L29" s="5"/>
      <c r="M29" s="5"/>
      <c r="N29" s="1"/>
      <c r="O29" s="5"/>
      <c r="P29" s="5">
        <f>P30+P31</f>
        <v>403.39077668999994</v>
      </c>
    </row>
    <row r="30" spans="1:16" ht="12.75">
      <c r="A30" s="1"/>
      <c r="B30" s="6" t="s">
        <v>64</v>
      </c>
      <c r="C30" s="10" t="s">
        <v>68</v>
      </c>
      <c r="D30" s="1" t="s">
        <v>22</v>
      </c>
      <c r="E30" s="1">
        <v>90.63</v>
      </c>
      <c r="F30" s="9">
        <v>1</v>
      </c>
      <c r="G30" s="9">
        <f t="shared" si="9"/>
        <v>90.63</v>
      </c>
      <c r="H30" s="2">
        <v>90.63</v>
      </c>
      <c r="I30" s="2">
        <v>0.15</v>
      </c>
      <c r="J30" s="5">
        <f t="shared" si="10"/>
        <v>13.594499999999998</v>
      </c>
      <c r="K30" s="5">
        <f t="shared" si="4"/>
        <v>17.926613999999997</v>
      </c>
      <c r="L30" s="5">
        <f t="shared" si="5"/>
        <v>9.77208912</v>
      </c>
      <c r="M30" s="5">
        <f t="shared" si="6"/>
        <v>32.980800779999996</v>
      </c>
      <c r="N30" s="1">
        <v>10</v>
      </c>
      <c r="O30" s="5">
        <f t="shared" si="7"/>
        <v>16.490400389999998</v>
      </c>
      <c r="P30" s="5">
        <f t="shared" si="8"/>
        <v>181.39440428999995</v>
      </c>
    </row>
    <row r="31" spans="1:16" ht="12.75">
      <c r="A31" s="1"/>
      <c r="B31" s="6" t="s">
        <v>61</v>
      </c>
      <c r="C31" s="10" t="s">
        <v>69</v>
      </c>
      <c r="D31" s="1" t="s">
        <v>22</v>
      </c>
      <c r="E31" s="1">
        <v>90.63</v>
      </c>
      <c r="F31" s="9">
        <v>1.9</v>
      </c>
      <c r="G31" s="9">
        <f t="shared" si="9"/>
        <v>172.19699999999997</v>
      </c>
      <c r="H31" s="2">
        <v>90.63</v>
      </c>
      <c r="I31" s="2"/>
      <c r="J31" s="5">
        <f t="shared" si="10"/>
        <v>0</v>
      </c>
      <c r="K31" s="5">
        <f t="shared" si="4"/>
        <v>29.617883999999993</v>
      </c>
      <c r="L31" s="5"/>
      <c r="M31" s="5"/>
      <c r="N31" s="1">
        <v>10</v>
      </c>
      <c r="O31" s="5">
        <f t="shared" si="7"/>
        <v>20.1814884</v>
      </c>
      <c r="P31" s="5">
        <f t="shared" si="8"/>
        <v>221.99637239999998</v>
      </c>
    </row>
    <row r="32" spans="1:16" ht="12.75">
      <c r="A32" s="1" t="s">
        <v>72</v>
      </c>
      <c r="B32" s="6" t="s">
        <v>70</v>
      </c>
      <c r="C32" s="7" t="s">
        <v>71</v>
      </c>
      <c r="D32" s="1" t="s">
        <v>22</v>
      </c>
      <c r="E32" s="1">
        <v>90.63</v>
      </c>
      <c r="F32" s="1">
        <v>2.67</v>
      </c>
      <c r="G32" s="9">
        <f t="shared" si="9"/>
        <v>241.98209999999997</v>
      </c>
      <c r="H32" s="2">
        <v>90.63</v>
      </c>
      <c r="I32" s="2">
        <v>0.15</v>
      </c>
      <c r="J32" s="5">
        <f t="shared" si="10"/>
        <v>13.594499999999998</v>
      </c>
      <c r="K32" s="5">
        <f t="shared" si="4"/>
        <v>43.9591752</v>
      </c>
      <c r="L32" s="5">
        <f t="shared" si="5"/>
        <v>23.962862016</v>
      </c>
      <c r="M32" s="5">
        <f t="shared" si="6"/>
        <v>80.87465930399999</v>
      </c>
      <c r="N32" s="1">
        <v>10</v>
      </c>
      <c r="O32" s="5">
        <f t="shared" si="7"/>
        <v>40.437329651999995</v>
      </c>
      <c r="P32" s="5">
        <f t="shared" si="8"/>
        <v>444.81062617199996</v>
      </c>
    </row>
    <row r="33" spans="1:16" ht="12.75">
      <c r="A33" s="1" t="s">
        <v>73</v>
      </c>
      <c r="B33" s="6" t="s">
        <v>74</v>
      </c>
      <c r="C33" s="7" t="s">
        <v>75</v>
      </c>
      <c r="D33" s="1" t="s">
        <v>22</v>
      </c>
      <c r="E33" s="1">
        <v>90.63</v>
      </c>
      <c r="F33" s="9">
        <v>1</v>
      </c>
      <c r="G33" s="9">
        <f t="shared" si="9"/>
        <v>90.63</v>
      </c>
      <c r="H33" s="2">
        <v>90.63</v>
      </c>
      <c r="I33" s="2">
        <v>0.15</v>
      </c>
      <c r="J33" s="5">
        <f t="shared" si="10"/>
        <v>13.594499999999998</v>
      </c>
      <c r="K33" s="5">
        <f t="shared" si="4"/>
        <v>17.926613999999997</v>
      </c>
      <c r="L33" s="5">
        <f t="shared" si="5"/>
        <v>9.77208912</v>
      </c>
      <c r="M33" s="5">
        <f t="shared" si="6"/>
        <v>32.980800779999996</v>
      </c>
      <c r="N33" s="1">
        <v>10</v>
      </c>
      <c r="O33" s="5">
        <f t="shared" si="7"/>
        <v>16.490400389999998</v>
      </c>
      <c r="P33" s="5">
        <f t="shared" si="8"/>
        <v>181.39440428999995</v>
      </c>
    </row>
    <row r="34" spans="1:16" ht="12.75">
      <c r="A34" s="1" t="s">
        <v>76</v>
      </c>
      <c r="B34" s="6" t="s">
        <v>77</v>
      </c>
      <c r="C34" s="7" t="s">
        <v>78</v>
      </c>
      <c r="D34" s="1" t="s">
        <v>22</v>
      </c>
      <c r="E34" s="1">
        <v>90.63</v>
      </c>
      <c r="F34" s="1">
        <v>0.81</v>
      </c>
      <c r="G34" s="9">
        <f t="shared" si="9"/>
        <v>73.4103</v>
      </c>
      <c r="H34" s="2">
        <v>90.63</v>
      </c>
      <c r="I34" s="2">
        <v>0.15</v>
      </c>
      <c r="J34" s="5">
        <f t="shared" si="10"/>
        <v>13.594499999999998</v>
      </c>
      <c r="K34" s="5">
        <f t="shared" si="4"/>
        <v>14.9648256</v>
      </c>
      <c r="L34" s="5">
        <f t="shared" si="5"/>
        <v>8.157570048</v>
      </c>
      <c r="M34" s="5">
        <f t="shared" si="6"/>
        <v>27.531798912</v>
      </c>
      <c r="N34" s="1">
        <v>10</v>
      </c>
      <c r="O34" s="5">
        <f t="shared" si="7"/>
        <v>13.765899456</v>
      </c>
      <c r="P34" s="5">
        <f t="shared" si="8"/>
        <v>151.424894016</v>
      </c>
    </row>
    <row r="35" spans="1:16" ht="12.75">
      <c r="A35" s="1" t="s">
        <v>79</v>
      </c>
      <c r="B35" s="6" t="s">
        <v>80</v>
      </c>
      <c r="C35" s="7" t="s">
        <v>81</v>
      </c>
      <c r="D35" s="1" t="s">
        <v>22</v>
      </c>
      <c r="E35" s="1">
        <v>90.63</v>
      </c>
      <c r="F35" s="1">
        <v>0.29</v>
      </c>
      <c r="G35" s="9">
        <f t="shared" si="9"/>
        <v>26.2827</v>
      </c>
      <c r="H35" s="2">
        <v>90.63</v>
      </c>
      <c r="I35" s="2">
        <v>0.15</v>
      </c>
      <c r="J35" s="5">
        <f t="shared" si="10"/>
        <v>13.594499999999998</v>
      </c>
      <c r="K35" s="5">
        <f t="shared" si="4"/>
        <v>6.858878399999998</v>
      </c>
      <c r="L35" s="5">
        <f t="shared" si="5"/>
        <v>3.738886272</v>
      </c>
      <c r="M35" s="5">
        <f t="shared" si="6"/>
        <v>12.618741168</v>
      </c>
      <c r="N35" s="1">
        <v>10</v>
      </c>
      <c r="O35" s="5">
        <f t="shared" si="7"/>
        <v>6.309370584</v>
      </c>
      <c r="P35" s="5">
        <f t="shared" si="8"/>
        <v>69.403076424</v>
      </c>
    </row>
    <row r="36" spans="1:16" ht="12.75">
      <c r="A36" s="1" t="s">
        <v>82</v>
      </c>
      <c r="B36" s="6" t="s">
        <v>83</v>
      </c>
      <c r="C36" s="7" t="s">
        <v>84</v>
      </c>
      <c r="D36" s="1" t="s">
        <v>22</v>
      </c>
      <c r="E36" s="1">
        <v>90.63</v>
      </c>
      <c r="F36" s="1">
        <v>5.87</v>
      </c>
      <c r="G36" s="9">
        <f t="shared" si="9"/>
        <v>531.9981</v>
      </c>
      <c r="H36" s="2">
        <v>90.63</v>
      </c>
      <c r="I36" s="2">
        <v>0.15</v>
      </c>
      <c r="J36" s="5">
        <f t="shared" si="10"/>
        <v>13.594499999999998</v>
      </c>
      <c r="K36" s="5">
        <f t="shared" si="4"/>
        <v>93.8419272</v>
      </c>
      <c r="L36" s="5">
        <f t="shared" si="5"/>
        <v>51.154762176000006</v>
      </c>
      <c r="M36" s="5">
        <f t="shared" si="6"/>
        <v>172.647322344</v>
      </c>
      <c r="N36" s="1">
        <v>10</v>
      </c>
      <c r="O36" s="5">
        <f t="shared" si="7"/>
        <v>86.32366117200002</v>
      </c>
      <c r="P36" s="5">
        <f t="shared" si="8"/>
        <v>949.5602728920001</v>
      </c>
    </row>
    <row r="37" spans="1:16" ht="12.75">
      <c r="A37" s="1" t="s">
        <v>85</v>
      </c>
      <c r="B37" s="6" t="s">
        <v>86</v>
      </c>
      <c r="C37" s="7" t="s">
        <v>87</v>
      </c>
      <c r="D37" s="1" t="s">
        <v>22</v>
      </c>
      <c r="E37" s="1">
        <v>90.63</v>
      </c>
      <c r="F37" s="1">
        <v>5.32</v>
      </c>
      <c r="G37" s="9">
        <f t="shared" si="9"/>
        <v>482.1516</v>
      </c>
      <c r="H37" s="2">
        <v>90.63</v>
      </c>
      <c r="I37" s="2">
        <v>0.15</v>
      </c>
      <c r="J37" s="5">
        <f t="shared" si="10"/>
        <v>13.594499999999998</v>
      </c>
      <c r="K37" s="5">
        <f t="shared" si="4"/>
        <v>85.26832919999998</v>
      </c>
      <c r="L37" s="5">
        <f t="shared" si="5"/>
        <v>46.481154336</v>
      </c>
      <c r="M37" s="5">
        <f t="shared" si="6"/>
        <v>156.873895884</v>
      </c>
      <c r="N37" s="1">
        <v>10</v>
      </c>
      <c r="O37" s="5">
        <f t="shared" si="7"/>
        <v>78.43694794200002</v>
      </c>
      <c r="P37" s="5">
        <f t="shared" si="8"/>
        <v>862.806427362</v>
      </c>
    </row>
    <row r="38" spans="1:16" ht="12.75">
      <c r="A38" s="1" t="s">
        <v>88</v>
      </c>
      <c r="B38" s="6" t="s">
        <v>89</v>
      </c>
      <c r="C38" s="7" t="s">
        <v>90</v>
      </c>
      <c r="D38" s="1" t="s">
        <v>22</v>
      </c>
      <c r="E38" s="1">
        <v>90.63</v>
      </c>
      <c r="F38" s="9">
        <v>1.4</v>
      </c>
      <c r="G38" s="9">
        <f t="shared" si="9"/>
        <v>126.88199999999999</v>
      </c>
      <c r="H38" s="2">
        <v>90.63</v>
      </c>
      <c r="I38" s="2">
        <v>0.15</v>
      </c>
      <c r="J38" s="5">
        <f t="shared" si="10"/>
        <v>13.594499999999998</v>
      </c>
      <c r="K38" s="5">
        <f t="shared" si="4"/>
        <v>24.161957999999995</v>
      </c>
      <c r="L38" s="5">
        <f t="shared" si="5"/>
        <v>13.171076639999999</v>
      </c>
      <c r="M38" s="5">
        <f t="shared" si="6"/>
        <v>44.452383659999995</v>
      </c>
      <c r="N38" s="1">
        <v>10</v>
      </c>
      <c r="O38" s="5">
        <f t="shared" si="7"/>
        <v>22.22619183</v>
      </c>
      <c r="P38" s="5">
        <f t="shared" si="8"/>
        <v>244.48811013</v>
      </c>
    </row>
    <row r="39" spans="1:16" ht="33.75">
      <c r="A39" s="2" t="s">
        <v>91</v>
      </c>
      <c r="B39" s="2" t="s">
        <v>92</v>
      </c>
      <c r="C39" s="4" t="s">
        <v>93</v>
      </c>
      <c r="D39" s="2" t="s">
        <v>22</v>
      </c>
      <c r="E39" s="2">
        <v>90.63</v>
      </c>
      <c r="F39" s="5">
        <v>3.4</v>
      </c>
      <c r="G39" s="2">
        <f t="shared" si="9"/>
        <v>308.142</v>
      </c>
      <c r="H39" s="2">
        <v>90.63</v>
      </c>
      <c r="I39" s="2">
        <v>0.15</v>
      </c>
      <c r="J39" s="5">
        <f t="shared" si="10"/>
        <v>13.594499999999998</v>
      </c>
      <c r="K39" s="5">
        <f t="shared" si="4"/>
        <v>55.338677999999994</v>
      </c>
      <c r="L39" s="5">
        <f t="shared" si="5"/>
        <v>30.16601424</v>
      </c>
      <c r="M39" s="5">
        <f t="shared" si="6"/>
        <v>101.81029806</v>
      </c>
      <c r="N39" s="1">
        <v>10</v>
      </c>
      <c r="O39" s="5">
        <f t="shared" si="7"/>
        <v>50.90514903</v>
      </c>
      <c r="P39" s="5">
        <f t="shared" si="8"/>
        <v>559.9566393299999</v>
      </c>
    </row>
    <row r="40" spans="1:16" ht="12.75">
      <c r="A40" s="2" t="s">
        <v>94</v>
      </c>
      <c r="B40" s="3" t="s">
        <v>95</v>
      </c>
      <c r="C40" s="7" t="s">
        <v>96</v>
      </c>
      <c r="D40" s="1" t="s">
        <v>22</v>
      </c>
      <c r="E40" s="1">
        <v>90.63</v>
      </c>
      <c r="F40" s="1">
        <v>2.35</v>
      </c>
      <c r="G40" s="9">
        <f t="shared" si="9"/>
        <v>212.9805</v>
      </c>
      <c r="H40" s="2">
        <v>90.63</v>
      </c>
      <c r="I40" s="2">
        <v>0.15</v>
      </c>
      <c r="J40" s="5">
        <f t="shared" si="10"/>
        <v>13.594499999999998</v>
      </c>
      <c r="K40" s="5">
        <f t="shared" si="4"/>
        <v>38.9709</v>
      </c>
      <c r="L40" s="5">
        <f t="shared" si="5"/>
        <v>21.243672</v>
      </c>
      <c r="M40" s="5">
        <f t="shared" si="6"/>
        <v>71.697393</v>
      </c>
      <c r="N40" s="1">
        <v>10</v>
      </c>
      <c r="O40" s="5">
        <f t="shared" si="7"/>
        <v>35.84869650000001</v>
      </c>
      <c r="P40" s="5">
        <f t="shared" si="8"/>
        <v>394.33566150000007</v>
      </c>
    </row>
    <row r="41" spans="1:16" ht="22.5">
      <c r="A41" s="2" t="s">
        <v>97</v>
      </c>
      <c r="B41" s="3" t="s">
        <v>98</v>
      </c>
      <c r="C41" s="4" t="s">
        <v>99</v>
      </c>
      <c r="D41" s="1" t="s">
        <v>22</v>
      </c>
      <c r="E41" s="2">
        <v>90.63</v>
      </c>
      <c r="F41" s="2">
        <v>1.15</v>
      </c>
      <c r="G41" s="5">
        <f t="shared" si="9"/>
        <v>104.22449999999999</v>
      </c>
      <c r="H41" s="2">
        <v>90.63</v>
      </c>
      <c r="I41" s="2">
        <v>0.15</v>
      </c>
      <c r="J41" s="5">
        <f t="shared" si="10"/>
        <v>13.594499999999998</v>
      </c>
      <c r="K41" s="5">
        <f t="shared" si="4"/>
        <v>20.264867999999996</v>
      </c>
      <c r="L41" s="5">
        <f t="shared" si="5"/>
        <v>11.046709439999999</v>
      </c>
      <c r="M41" s="5">
        <f t="shared" si="6"/>
        <v>37.28264436</v>
      </c>
      <c r="N41" s="11">
        <v>10</v>
      </c>
      <c r="O41" s="5">
        <f t="shared" si="7"/>
        <v>18.64132218</v>
      </c>
      <c r="P41" s="5">
        <f t="shared" si="8"/>
        <v>205.05454398</v>
      </c>
    </row>
    <row r="42" spans="1:16" ht="22.5">
      <c r="A42" s="2" t="s">
        <v>100</v>
      </c>
      <c r="B42" s="3" t="s">
        <v>101</v>
      </c>
      <c r="C42" s="4" t="s">
        <v>102</v>
      </c>
      <c r="D42" s="2" t="s">
        <v>103</v>
      </c>
      <c r="E42" s="2">
        <v>90.63</v>
      </c>
      <c r="F42" s="2">
        <v>0.54</v>
      </c>
      <c r="G42" s="5">
        <f t="shared" si="9"/>
        <v>48.9402</v>
      </c>
      <c r="H42" s="2">
        <v>90.63</v>
      </c>
      <c r="I42" s="2">
        <v>0.15</v>
      </c>
      <c r="J42" s="5">
        <f t="shared" si="10"/>
        <v>13.594499999999998</v>
      </c>
      <c r="K42" s="5">
        <f t="shared" si="4"/>
        <v>10.755968399999999</v>
      </c>
      <c r="L42" s="5">
        <f t="shared" si="5"/>
        <v>5.863253471999999</v>
      </c>
      <c r="M42" s="5">
        <f t="shared" si="6"/>
        <v>19.788480467999996</v>
      </c>
      <c r="N42" s="11">
        <v>10</v>
      </c>
      <c r="O42" s="5">
        <f t="shared" si="7"/>
        <v>9.894240233999998</v>
      </c>
      <c r="P42" s="5">
        <f t="shared" si="8"/>
        <v>108.83664257399997</v>
      </c>
    </row>
    <row r="43" spans="1:16" ht="22.5">
      <c r="A43" s="2" t="s">
        <v>104</v>
      </c>
      <c r="B43" s="3"/>
      <c r="C43" s="4" t="s">
        <v>105</v>
      </c>
      <c r="D43" s="2" t="s">
        <v>103</v>
      </c>
      <c r="E43" s="2">
        <v>90.63</v>
      </c>
      <c r="F43" s="2">
        <v>0.54</v>
      </c>
      <c r="G43" s="5">
        <f t="shared" si="9"/>
        <v>48.9402</v>
      </c>
      <c r="H43" s="2">
        <v>90.63</v>
      </c>
      <c r="I43" s="2">
        <v>0.15</v>
      </c>
      <c r="J43" s="5">
        <f t="shared" si="10"/>
        <v>13.594499999999998</v>
      </c>
      <c r="K43" s="5">
        <f t="shared" si="4"/>
        <v>10.755968399999999</v>
      </c>
      <c r="L43" s="5">
        <f t="shared" si="5"/>
        <v>5.863253471999999</v>
      </c>
      <c r="M43" s="5">
        <f t="shared" si="6"/>
        <v>19.788480467999996</v>
      </c>
      <c r="N43" s="11">
        <v>10</v>
      </c>
      <c r="O43" s="5">
        <f t="shared" si="7"/>
        <v>9.894240233999998</v>
      </c>
      <c r="P43" s="5">
        <f t="shared" si="8"/>
        <v>108.83664257399997</v>
      </c>
    </row>
    <row r="44" spans="1:16" ht="22.5">
      <c r="A44" s="2" t="s">
        <v>106</v>
      </c>
      <c r="B44" s="3" t="s">
        <v>107</v>
      </c>
      <c r="C44" s="4" t="s">
        <v>108</v>
      </c>
      <c r="D44" s="2" t="s">
        <v>115</v>
      </c>
      <c r="E44" s="2">
        <v>90.63</v>
      </c>
      <c r="F44" s="2">
        <v>0.74</v>
      </c>
      <c r="G44" s="5">
        <f t="shared" si="9"/>
        <v>67.0662</v>
      </c>
      <c r="H44" s="2">
        <v>90.63</v>
      </c>
      <c r="I44" s="2">
        <v>0.15</v>
      </c>
      <c r="J44" s="5">
        <f t="shared" si="10"/>
        <v>13.594499999999998</v>
      </c>
      <c r="K44" s="5">
        <f t="shared" si="4"/>
        <v>13.873640399999998</v>
      </c>
      <c r="L44" s="5">
        <f t="shared" si="5"/>
        <v>7.5627472319999995</v>
      </c>
      <c r="M44" s="5">
        <f t="shared" si="6"/>
        <v>25.524271907999996</v>
      </c>
      <c r="N44" s="11">
        <v>10</v>
      </c>
      <c r="O44" s="5">
        <f t="shared" si="7"/>
        <v>12.762135954</v>
      </c>
      <c r="P44" s="5">
        <f t="shared" si="8"/>
        <v>140.383495494</v>
      </c>
    </row>
    <row r="45" spans="1:16" ht="12.75">
      <c r="A45" s="1" t="s">
        <v>109</v>
      </c>
      <c r="B45" s="6" t="s">
        <v>110</v>
      </c>
      <c r="C45" s="7" t="s">
        <v>111</v>
      </c>
      <c r="D45" s="2" t="s">
        <v>115</v>
      </c>
      <c r="E45" s="1">
        <v>90.63</v>
      </c>
      <c r="F45" s="1">
        <v>2.16</v>
      </c>
      <c r="G45" s="9">
        <f t="shared" si="9"/>
        <v>195.7608</v>
      </c>
      <c r="H45" s="2">
        <v>90.63</v>
      </c>
      <c r="I45" s="2">
        <v>0.15</v>
      </c>
      <c r="J45" s="5">
        <f t="shared" si="10"/>
        <v>13.594499999999998</v>
      </c>
      <c r="K45" s="5">
        <f t="shared" si="4"/>
        <v>36.0091116</v>
      </c>
      <c r="L45" s="5">
        <f t="shared" si="5"/>
        <v>19.629152928</v>
      </c>
      <c r="M45" s="5">
        <f t="shared" si="6"/>
        <v>66.248391132</v>
      </c>
      <c r="N45" s="1">
        <v>10</v>
      </c>
      <c r="O45" s="5">
        <f t="shared" si="7"/>
        <v>33.124195566</v>
      </c>
      <c r="P45" s="5">
        <f t="shared" si="8"/>
        <v>364.36615122599994</v>
      </c>
    </row>
    <row r="46" spans="1:16" ht="12.75">
      <c r="A46" s="1" t="s">
        <v>112</v>
      </c>
      <c r="B46" s="6" t="s">
        <v>113</v>
      </c>
      <c r="C46" s="7" t="s">
        <v>114</v>
      </c>
      <c r="D46" s="2" t="s">
        <v>115</v>
      </c>
      <c r="E46" s="1">
        <v>90.63</v>
      </c>
      <c r="F46" s="1">
        <v>1.96</v>
      </c>
      <c r="G46" s="9">
        <f t="shared" si="9"/>
        <v>177.63479999999998</v>
      </c>
      <c r="H46" s="2">
        <v>90.63</v>
      </c>
      <c r="I46" s="2">
        <v>0.15</v>
      </c>
      <c r="J46" s="5">
        <f t="shared" si="10"/>
        <v>13.594499999999998</v>
      </c>
      <c r="K46" s="5">
        <f t="shared" si="4"/>
        <v>32.8914396</v>
      </c>
      <c r="L46" s="5">
        <f t="shared" si="5"/>
        <v>17.929659167999997</v>
      </c>
      <c r="M46" s="5">
        <f t="shared" si="6"/>
        <v>60.512599691999995</v>
      </c>
      <c r="N46" s="1">
        <v>10</v>
      </c>
      <c r="O46" s="5">
        <f t="shared" si="7"/>
        <v>30.256299845999997</v>
      </c>
      <c r="P46" s="5">
        <f t="shared" si="8"/>
        <v>332.81929830599995</v>
      </c>
    </row>
    <row r="47" spans="1:16" ht="22.5">
      <c r="A47" s="2" t="s">
        <v>116</v>
      </c>
      <c r="B47" s="3" t="s">
        <v>117</v>
      </c>
      <c r="C47" s="4" t="s">
        <v>118</v>
      </c>
      <c r="D47" s="2" t="s">
        <v>119</v>
      </c>
      <c r="E47" s="2">
        <v>90.63</v>
      </c>
      <c r="F47" s="2">
        <v>2.92</v>
      </c>
      <c r="G47" s="2">
        <f t="shared" si="9"/>
        <v>264.6396</v>
      </c>
      <c r="H47" s="2">
        <v>90.63</v>
      </c>
      <c r="I47" s="2">
        <v>0.15</v>
      </c>
      <c r="J47" s="5">
        <f t="shared" si="10"/>
        <v>13.594499999999998</v>
      </c>
      <c r="K47" s="5">
        <f t="shared" si="4"/>
        <v>47.85626519999999</v>
      </c>
      <c r="L47" s="5">
        <f t="shared" si="5"/>
        <v>26.087229215999997</v>
      </c>
      <c r="M47" s="5">
        <f t="shared" si="6"/>
        <v>88.04439860399998</v>
      </c>
      <c r="N47" s="11">
        <v>10</v>
      </c>
      <c r="O47" s="5">
        <f t="shared" si="7"/>
        <v>44.02219930199999</v>
      </c>
      <c r="P47" s="5">
        <f t="shared" si="8"/>
        <v>484.2441923219999</v>
      </c>
    </row>
    <row r="48" spans="1:16" ht="22.5">
      <c r="A48" s="2" t="s">
        <v>120</v>
      </c>
      <c r="B48" s="3" t="s">
        <v>121</v>
      </c>
      <c r="C48" s="4" t="s">
        <v>122</v>
      </c>
      <c r="D48" s="2" t="s">
        <v>103</v>
      </c>
      <c r="E48" s="2">
        <v>90.63</v>
      </c>
      <c r="F48" s="2">
        <v>0.69</v>
      </c>
      <c r="G48" s="5">
        <f t="shared" si="9"/>
        <v>62.534699999999994</v>
      </c>
      <c r="H48" s="2">
        <v>90.63</v>
      </c>
      <c r="I48" s="2">
        <v>0.15</v>
      </c>
      <c r="J48" s="5">
        <f t="shared" si="10"/>
        <v>13.594499999999998</v>
      </c>
      <c r="K48" s="5">
        <f t="shared" si="4"/>
        <v>13.094222399999998</v>
      </c>
      <c r="L48" s="5">
        <f t="shared" si="5"/>
        <v>7.137873792</v>
      </c>
      <c r="M48" s="5">
        <f t="shared" si="6"/>
        <v>24.090324047999996</v>
      </c>
      <c r="N48" s="11">
        <v>10</v>
      </c>
      <c r="O48" s="5">
        <f t="shared" si="7"/>
        <v>12.045162024</v>
      </c>
      <c r="P48" s="5">
        <f t="shared" si="8"/>
        <v>132.496782264</v>
      </c>
    </row>
    <row r="49" spans="1:16" ht="22.5">
      <c r="A49" s="2" t="s">
        <v>123</v>
      </c>
      <c r="B49" s="3" t="s">
        <v>124</v>
      </c>
      <c r="C49" s="4" t="s">
        <v>125</v>
      </c>
      <c r="D49" s="2" t="s">
        <v>103</v>
      </c>
      <c r="E49" s="2">
        <v>90.63</v>
      </c>
      <c r="F49" s="2">
        <v>0.86</v>
      </c>
      <c r="G49" s="5">
        <f t="shared" si="9"/>
        <v>77.9418</v>
      </c>
      <c r="H49" s="2">
        <v>90.63</v>
      </c>
      <c r="I49" s="2">
        <v>0.15</v>
      </c>
      <c r="J49" s="5">
        <f t="shared" si="10"/>
        <v>13.594499999999998</v>
      </c>
      <c r="K49" s="5">
        <f t="shared" si="4"/>
        <v>15.744243599999999</v>
      </c>
      <c r="L49" s="5">
        <f t="shared" si="5"/>
        <v>8.582443488000001</v>
      </c>
      <c r="M49" s="5">
        <f t="shared" si="6"/>
        <v>28.965746772</v>
      </c>
      <c r="N49" s="11">
        <v>10</v>
      </c>
      <c r="O49" s="5">
        <f t="shared" si="7"/>
        <v>14.482873386000001</v>
      </c>
      <c r="P49" s="5">
        <f t="shared" si="8"/>
        <v>159.311607246</v>
      </c>
    </row>
    <row r="50" spans="1:16" ht="22.5">
      <c r="A50" s="2" t="s">
        <v>126</v>
      </c>
      <c r="B50" s="3" t="s">
        <v>127</v>
      </c>
      <c r="C50" s="4" t="s">
        <v>128</v>
      </c>
      <c r="D50" s="2" t="s">
        <v>103</v>
      </c>
      <c r="E50" s="2">
        <v>90.63</v>
      </c>
      <c r="F50" s="2">
        <v>2.2</v>
      </c>
      <c r="G50" s="5">
        <f t="shared" si="9"/>
        <v>199.386</v>
      </c>
      <c r="H50" s="2">
        <v>90.63</v>
      </c>
      <c r="I50" s="2">
        <v>0.15</v>
      </c>
      <c r="J50" s="5">
        <f t="shared" si="10"/>
        <v>13.594499999999998</v>
      </c>
      <c r="K50" s="5">
        <f t="shared" si="4"/>
        <v>36.632646</v>
      </c>
      <c r="L50" s="5">
        <f t="shared" si="5"/>
        <v>19.96905168</v>
      </c>
      <c r="M50" s="5">
        <f t="shared" si="6"/>
        <v>67.39554942</v>
      </c>
      <c r="N50" s="11">
        <v>10</v>
      </c>
      <c r="O50" s="5">
        <f t="shared" si="7"/>
        <v>33.69777471</v>
      </c>
      <c r="P50" s="5">
        <f t="shared" si="8"/>
        <v>370.67552180999996</v>
      </c>
    </row>
    <row r="51" spans="1:16" ht="22.5">
      <c r="A51" s="2" t="s">
        <v>129</v>
      </c>
      <c r="B51" s="3" t="s">
        <v>130</v>
      </c>
      <c r="C51" s="4" t="s">
        <v>131</v>
      </c>
      <c r="D51" s="2" t="s">
        <v>103</v>
      </c>
      <c r="E51" s="2">
        <v>90.63</v>
      </c>
      <c r="F51" s="2">
        <v>2.34</v>
      </c>
      <c r="G51" s="5">
        <f t="shared" si="9"/>
        <v>212.0742</v>
      </c>
      <c r="H51" s="2">
        <v>90.63</v>
      </c>
      <c r="I51" s="2">
        <v>0.15</v>
      </c>
      <c r="J51" s="5">
        <f t="shared" si="10"/>
        <v>13.594499999999998</v>
      </c>
      <c r="K51" s="5">
        <f t="shared" si="4"/>
        <v>38.8150164</v>
      </c>
      <c r="L51" s="5">
        <f t="shared" si="5"/>
        <v>21.158697312</v>
      </c>
      <c r="M51" s="5">
        <f t="shared" si="6"/>
        <v>71.410603428</v>
      </c>
      <c r="N51" s="11">
        <v>10</v>
      </c>
      <c r="O51" s="5">
        <f t="shared" si="7"/>
        <v>35.705301714</v>
      </c>
      <c r="P51" s="5">
        <f t="shared" si="8"/>
        <v>392.758318854</v>
      </c>
    </row>
    <row r="52" spans="1:16" ht="22.5">
      <c r="A52" s="2" t="s">
        <v>132</v>
      </c>
      <c r="B52" s="3" t="s">
        <v>133</v>
      </c>
      <c r="C52" s="4" t="s">
        <v>135</v>
      </c>
      <c r="D52" s="2" t="s">
        <v>103</v>
      </c>
      <c r="E52" s="2">
        <v>90.63</v>
      </c>
      <c r="F52" s="2">
        <v>0.58</v>
      </c>
      <c r="G52" s="5">
        <f t="shared" si="9"/>
        <v>52.5654</v>
      </c>
      <c r="H52" s="2">
        <v>90.63</v>
      </c>
      <c r="I52" s="2">
        <v>0.15</v>
      </c>
      <c r="J52" s="5">
        <f t="shared" si="10"/>
        <v>13.594499999999998</v>
      </c>
      <c r="K52" s="5">
        <f t="shared" si="4"/>
        <v>11.379502799999997</v>
      </c>
      <c r="L52" s="5">
        <f t="shared" si="5"/>
        <v>6.203152223999999</v>
      </c>
      <c r="M52" s="5">
        <f t="shared" si="6"/>
        <v>20.935638755999996</v>
      </c>
      <c r="N52" s="11">
        <v>10</v>
      </c>
      <c r="O52" s="5">
        <f t="shared" si="7"/>
        <v>10.467819378</v>
      </c>
      <c r="P52" s="5">
        <f t="shared" si="8"/>
        <v>115.14601315799999</v>
      </c>
    </row>
    <row r="53" spans="1:16" ht="22.5">
      <c r="A53" s="2" t="s">
        <v>134</v>
      </c>
      <c r="B53" s="3" t="s">
        <v>136</v>
      </c>
      <c r="C53" s="4" t="s">
        <v>137</v>
      </c>
      <c r="D53" s="2" t="s">
        <v>103</v>
      </c>
      <c r="E53" s="2">
        <v>90.63</v>
      </c>
      <c r="F53" s="2">
        <v>0.62</v>
      </c>
      <c r="G53" s="5">
        <f t="shared" si="9"/>
        <v>56.190599999999996</v>
      </c>
      <c r="H53" s="2">
        <v>90.63</v>
      </c>
      <c r="I53" s="2">
        <v>0.15</v>
      </c>
      <c r="J53" s="5">
        <f t="shared" si="10"/>
        <v>13.594499999999998</v>
      </c>
      <c r="K53" s="5">
        <f t="shared" si="4"/>
        <v>12.0030372</v>
      </c>
      <c r="L53" s="5">
        <f t="shared" si="5"/>
        <v>6.543050976</v>
      </c>
      <c r="M53" s="5">
        <f t="shared" si="6"/>
        <v>22.082797044</v>
      </c>
      <c r="N53" s="11">
        <v>10</v>
      </c>
      <c r="O53" s="5">
        <f t="shared" si="7"/>
        <v>11.041398522000001</v>
      </c>
      <c r="P53" s="5">
        <f t="shared" si="8"/>
        <v>121.45538374200001</v>
      </c>
    </row>
    <row r="54" spans="1:16" ht="22.5">
      <c r="A54" s="2" t="s">
        <v>138</v>
      </c>
      <c r="B54" s="3" t="s">
        <v>139</v>
      </c>
      <c r="C54" s="4" t="s">
        <v>140</v>
      </c>
      <c r="D54" s="2" t="s">
        <v>141</v>
      </c>
      <c r="E54" s="2">
        <v>90.63</v>
      </c>
      <c r="F54" s="2">
        <v>0.16</v>
      </c>
      <c r="G54" s="5">
        <f t="shared" si="9"/>
        <v>14.5008</v>
      </c>
      <c r="H54" s="2">
        <v>90.63</v>
      </c>
      <c r="I54" s="2">
        <v>0.15</v>
      </c>
      <c r="J54" s="5">
        <f t="shared" si="10"/>
        <v>13.594499999999998</v>
      </c>
      <c r="K54" s="5">
        <f t="shared" si="4"/>
        <v>4.832391599999999</v>
      </c>
      <c r="L54" s="5">
        <f t="shared" si="5"/>
        <v>2.634215328</v>
      </c>
      <c r="M54" s="5">
        <f t="shared" si="6"/>
        <v>8.890476732</v>
      </c>
      <c r="N54" s="11">
        <v>10</v>
      </c>
      <c r="O54" s="5">
        <f t="shared" si="7"/>
        <v>4.445238366</v>
      </c>
      <c r="P54" s="5">
        <f t="shared" si="8"/>
        <v>48.89762202599999</v>
      </c>
    </row>
    <row r="55" spans="1:16" ht="12.75">
      <c r="A55" s="2" t="s">
        <v>142</v>
      </c>
      <c r="B55" s="7" t="s">
        <v>143</v>
      </c>
      <c r="C55" s="7" t="s">
        <v>144</v>
      </c>
      <c r="D55" s="2" t="s">
        <v>145</v>
      </c>
      <c r="E55" s="2">
        <v>90.63</v>
      </c>
      <c r="F55" s="2">
        <v>1.27</v>
      </c>
      <c r="G55" s="5">
        <f t="shared" si="9"/>
        <v>115.1001</v>
      </c>
      <c r="H55" s="2">
        <v>90.63</v>
      </c>
      <c r="I55" s="2">
        <v>0.15</v>
      </c>
      <c r="J55" s="5">
        <f t="shared" si="10"/>
        <v>13.594499999999998</v>
      </c>
      <c r="K55" s="5">
        <f t="shared" si="4"/>
        <v>22.1354712</v>
      </c>
      <c r="L55" s="5">
        <f t="shared" si="5"/>
        <v>12.066405696000002</v>
      </c>
      <c r="M55" s="5">
        <f t="shared" si="6"/>
        <v>40.724119224000006</v>
      </c>
      <c r="N55" s="11">
        <v>10</v>
      </c>
      <c r="O55" s="5">
        <f t="shared" si="7"/>
        <v>20.362059612000003</v>
      </c>
      <c r="P55" s="5">
        <f t="shared" si="8"/>
        <v>223.982655732</v>
      </c>
    </row>
    <row r="56" spans="1:16" ht="12.75">
      <c r="A56" s="2"/>
      <c r="B56" s="7"/>
      <c r="C56" s="10" t="s">
        <v>147</v>
      </c>
      <c r="D56" s="2" t="s">
        <v>145</v>
      </c>
      <c r="E56" s="2">
        <v>90.63</v>
      </c>
      <c r="F56" s="2">
        <v>1.27</v>
      </c>
      <c r="G56" s="5">
        <f t="shared" si="9"/>
        <v>115.1001</v>
      </c>
      <c r="H56" s="2">
        <v>90.63</v>
      </c>
      <c r="I56" s="2">
        <v>0</v>
      </c>
      <c r="J56" s="5">
        <f t="shared" si="10"/>
        <v>0</v>
      </c>
      <c r="K56" s="5">
        <f t="shared" si="4"/>
        <v>19.7972172</v>
      </c>
      <c r="L56" s="5"/>
      <c r="M56" s="5"/>
      <c r="N56" s="11">
        <v>10</v>
      </c>
      <c r="O56" s="5">
        <f t="shared" si="7"/>
        <v>13.489731720000002</v>
      </c>
      <c r="P56" s="5">
        <f t="shared" si="8"/>
        <v>148.38704892</v>
      </c>
    </row>
    <row r="57" spans="1:16" ht="12.75">
      <c r="A57" s="2" t="s">
        <v>146</v>
      </c>
      <c r="B57" s="7" t="s">
        <v>148</v>
      </c>
      <c r="C57" s="7" t="s">
        <v>149</v>
      </c>
      <c r="D57" s="2" t="s">
        <v>145</v>
      </c>
      <c r="E57" s="2">
        <v>90.63</v>
      </c>
      <c r="F57" s="2">
        <v>0.51</v>
      </c>
      <c r="G57" s="5">
        <f t="shared" si="9"/>
        <v>46.2213</v>
      </c>
      <c r="H57" s="2">
        <v>90.63</v>
      </c>
      <c r="I57" s="2">
        <v>0.15</v>
      </c>
      <c r="J57" s="5">
        <f t="shared" si="10"/>
        <v>13.594499999999998</v>
      </c>
      <c r="K57" s="5">
        <f t="shared" si="4"/>
        <v>10.2883176</v>
      </c>
      <c r="L57" s="5">
        <f t="shared" si="5"/>
        <v>5.6083294079999995</v>
      </c>
      <c r="M57" s="5">
        <f t="shared" si="6"/>
        <v>18.928111752</v>
      </c>
      <c r="N57" s="11">
        <v>10</v>
      </c>
      <c r="O57" s="5">
        <f>(G57+J57+K57+L57+M57)*10%</f>
        <v>9.464055876000002</v>
      </c>
      <c r="P57" s="5">
        <f>G57+J57+K57+L57+M57+O57</f>
        <v>104.10461463600001</v>
      </c>
    </row>
    <row r="58" spans="1:16" ht="12.75">
      <c r="A58" s="2"/>
      <c r="B58" s="7"/>
      <c r="C58" s="10" t="s">
        <v>147</v>
      </c>
      <c r="D58" s="2" t="s">
        <v>145</v>
      </c>
      <c r="E58" s="2">
        <v>90.63</v>
      </c>
      <c r="F58" s="2">
        <v>0.51</v>
      </c>
      <c r="G58" s="5">
        <f t="shared" si="9"/>
        <v>46.2213</v>
      </c>
      <c r="H58" s="2">
        <v>90.63</v>
      </c>
      <c r="I58" s="2"/>
      <c r="J58" s="5">
        <f t="shared" si="10"/>
        <v>0</v>
      </c>
      <c r="K58" s="5">
        <f t="shared" si="4"/>
        <v>7.950063599999999</v>
      </c>
      <c r="L58" s="5"/>
      <c r="M58" s="5"/>
      <c r="N58" s="11">
        <v>10</v>
      </c>
      <c r="O58" s="5">
        <f t="shared" si="7"/>
        <v>5.417136360000001</v>
      </c>
      <c r="P58" s="5">
        <f t="shared" si="8"/>
        <v>59.58849996</v>
      </c>
    </row>
    <row r="59" spans="1:16" ht="12.75">
      <c r="A59" s="16" t="s">
        <v>150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8"/>
    </row>
    <row r="60" spans="1:16" ht="12.75">
      <c r="A60" s="2" t="s">
        <v>19</v>
      </c>
      <c r="B60" s="7" t="s">
        <v>157</v>
      </c>
      <c r="C60" s="7" t="s">
        <v>151</v>
      </c>
      <c r="D60" s="2" t="s">
        <v>22</v>
      </c>
      <c r="E60" s="2">
        <v>90.63</v>
      </c>
      <c r="F60" s="2">
        <v>0.1</v>
      </c>
      <c r="G60" s="5">
        <f t="shared" si="9"/>
        <v>9.063</v>
      </c>
      <c r="H60" s="2">
        <v>90.63</v>
      </c>
      <c r="I60" s="2">
        <v>0.15</v>
      </c>
      <c r="J60" s="5">
        <f t="shared" si="10"/>
        <v>13.594499999999998</v>
      </c>
      <c r="K60" s="5">
        <f t="shared" si="4"/>
        <v>3.8970899999999995</v>
      </c>
      <c r="L60" s="5">
        <f t="shared" si="5"/>
        <v>2.1243672</v>
      </c>
      <c r="M60" s="5">
        <f t="shared" si="6"/>
        <v>7.1697393</v>
      </c>
      <c r="N60" s="11">
        <v>10</v>
      </c>
      <c r="O60" s="5">
        <f t="shared" si="7"/>
        <v>3.5848696500000004</v>
      </c>
      <c r="P60" s="5">
        <f t="shared" si="8"/>
        <v>39.433566150000004</v>
      </c>
    </row>
    <row r="61" spans="1:16" ht="12.75">
      <c r="A61" s="2"/>
      <c r="B61" s="7"/>
      <c r="C61" s="10" t="s">
        <v>152</v>
      </c>
      <c r="D61" s="2" t="s">
        <v>22</v>
      </c>
      <c r="E61" s="2">
        <v>90.63</v>
      </c>
      <c r="F61" s="2">
        <v>0.1</v>
      </c>
      <c r="G61" s="5">
        <f t="shared" si="9"/>
        <v>9.063</v>
      </c>
      <c r="H61" s="2">
        <v>90.63</v>
      </c>
      <c r="I61" s="2">
        <v>0</v>
      </c>
      <c r="J61" s="5">
        <f t="shared" si="10"/>
        <v>0</v>
      </c>
      <c r="K61" s="5"/>
      <c r="L61" s="5"/>
      <c r="M61" s="5">
        <f t="shared" si="6"/>
        <v>2.26575</v>
      </c>
      <c r="N61" s="11">
        <v>10</v>
      </c>
      <c r="O61" s="5">
        <f t="shared" si="7"/>
        <v>1.132875</v>
      </c>
      <c r="P61" s="5">
        <f t="shared" si="8"/>
        <v>12.461625000000002</v>
      </c>
    </row>
    <row r="62" spans="1:16" ht="12.75">
      <c r="A62" s="2" t="s">
        <v>23</v>
      </c>
      <c r="B62" s="7" t="s">
        <v>155</v>
      </c>
      <c r="C62" s="7" t="s">
        <v>156</v>
      </c>
      <c r="D62" s="2" t="s">
        <v>154</v>
      </c>
      <c r="E62" s="2">
        <v>90.63</v>
      </c>
      <c r="F62" s="2">
        <v>0.75</v>
      </c>
      <c r="G62" s="5">
        <f t="shared" si="9"/>
        <v>67.9725</v>
      </c>
      <c r="H62" s="2">
        <v>90.63</v>
      </c>
      <c r="I62" s="2">
        <v>0.15</v>
      </c>
      <c r="J62" s="5">
        <f t="shared" si="10"/>
        <v>13.594499999999998</v>
      </c>
      <c r="K62" s="5">
        <f t="shared" si="4"/>
        <v>14.029523999999999</v>
      </c>
      <c r="L62" s="5">
        <f t="shared" si="5"/>
        <v>7.6477219199999995</v>
      </c>
      <c r="M62" s="5">
        <f t="shared" si="6"/>
        <v>25.811061479999996</v>
      </c>
      <c r="N62" s="11">
        <v>10</v>
      </c>
      <c r="O62" s="5">
        <f t="shared" si="7"/>
        <v>12.905530739999998</v>
      </c>
      <c r="P62" s="5">
        <f t="shared" si="8"/>
        <v>141.96083813999996</v>
      </c>
    </row>
    <row r="63" spans="1:16" ht="12.75">
      <c r="A63" s="2"/>
      <c r="B63" s="7"/>
      <c r="C63" s="10" t="s">
        <v>147</v>
      </c>
      <c r="D63" s="2"/>
      <c r="E63" s="2">
        <v>90.63</v>
      </c>
      <c r="F63" s="2">
        <v>0.75</v>
      </c>
      <c r="G63" s="5">
        <f t="shared" si="9"/>
        <v>67.9725</v>
      </c>
      <c r="H63" s="2">
        <v>90.63</v>
      </c>
      <c r="I63" s="2"/>
      <c r="J63" s="5">
        <f t="shared" si="10"/>
        <v>0</v>
      </c>
      <c r="K63" s="5">
        <f t="shared" si="4"/>
        <v>11.691269999999998</v>
      </c>
      <c r="L63" s="5"/>
      <c r="M63" s="5"/>
      <c r="N63" s="11">
        <v>10</v>
      </c>
      <c r="O63" s="5">
        <f t="shared" si="7"/>
        <v>7.9663770000000005</v>
      </c>
      <c r="P63" s="5">
        <f t="shared" si="8"/>
        <v>87.630147</v>
      </c>
    </row>
    <row r="64" spans="1:16" ht="12.75">
      <c r="A64" s="2" t="s">
        <v>26</v>
      </c>
      <c r="B64" s="7" t="s">
        <v>153</v>
      </c>
      <c r="C64" s="7" t="s">
        <v>168</v>
      </c>
      <c r="D64" s="2" t="s">
        <v>154</v>
      </c>
      <c r="E64" s="2">
        <v>90.63</v>
      </c>
      <c r="F64" s="2">
        <v>1.14</v>
      </c>
      <c r="G64" s="5">
        <f t="shared" si="9"/>
        <v>103.31819999999999</v>
      </c>
      <c r="H64" s="2">
        <v>90.63</v>
      </c>
      <c r="I64" s="2">
        <v>0.15</v>
      </c>
      <c r="J64" s="5">
        <f t="shared" si="10"/>
        <v>13.594499999999998</v>
      </c>
      <c r="K64" s="5">
        <f t="shared" si="4"/>
        <v>20.108984399999997</v>
      </c>
      <c r="L64" s="5">
        <f t="shared" si="5"/>
        <v>10.961734751999998</v>
      </c>
      <c r="M64" s="5">
        <f t="shared" si="6"/>
        <v>36.99585478799999</v>
      </c>
      <c r="N64" s="11">
        <v>10</v>
      </c>
      <c r="O64" s="5">
        <f t="shared" si="7"/>
        <v>18.497927393999994</v>
      </c>
      <c r="P64" s="5">
        <f t="shared" si="8"/>
        <v>203.47720133399991</v>
      </c>
    </row>
    <row r="65" spans="1:16" ht="12.75">
      <c r="A65" s="2" t="s">
        <v>30</v>
      </c>
      <c r="B65" s="7" t="s">
        <v>157</v>
      </c>
      <c r="C65" s="7" t="s">
        <v>158</v>
      </c>
      <c r="D65" s="2" t="s">
        <v>154</v>
      </c>
      <c r="E65" s="2">
        <v>90.63</v>
      </c>
      <c r="F65" s="2">
        <v>2.21</v>
      </c>
      <c r="G65" s="5">
        <f t="shared" si="9"/>
        <v>200.29229999999998</v>
      </c>
      <c r="H65" s="2">
        <v>90.63</v>
      </c>
      <c r="I65" s="2">
        <v>0.15</v>
      </c>
      <c r="J65" s="5">
        <f t="shared" si="10"/>
        <v>13.594499999999998</v>
      </c>
      <c r="K65" s="5">
        <f t="shared" si="4"/>
        <v>36.7885296</v>
      </c>
      <c r="L65" s="5">
        <f t="shared" si="5"/>
        <v>20.054026368</v>
      </c>
      <c r="M65" s="5">
        <f t="shared" si="6"/>
        <v>67.682338992</v>
      </c>
      <c r="N65" s="11">
        <v>10</v>
      </c>
      <c r="O65" s="5">
        <f t="shared" si="7"/>
        <v>33.841169496</v>
      </c>
      <c r="P65" s="5">
        <f t="shared" si="8"/>
        <v>372.252864456</v>
      </c>
    </row>
    <row r="66" spans="1:16" ht="12.75">
      <c r="A66" s="2" t="s">
        <v>33</v>
      </c>
      <c r="B66" s="7" t="s">
        <v>159</v>
      </c>
      <c r="C66" s="7" t="s">
        <v>160</v>
      </c>
      <c r="D66" s="2" t="s">
        <v>154</v>
      </c>
      <c r="E66" s="2">
        <v>90.63</v>
      </c>
      <c r="F66" s="2">
        <v>0.52</v>
      </c>
      <c r="G66" s="5">
        <f t="shared" si="9"/>
        <v>47.1276</v>
      </c>
      <c r="H66" s="2">
        <v>90.63</v>
      </c>
      <c r="I66" s="2">
        <v>0.15</v>
      </c>
      <c r="J66" s="5">
        <f t="shared" si="10"/>
        <v>13.594499999999998</v>
      </c>
      <c r="K66" s="5">
        <f t="shared" si="4"/>
        <v>10.444201199999998</v>
      </c>
      <c r="L66" s="5">
        <f t="shared" si="5"/>
        <v>5.693304095999999</v>
      </c>
      <c r="M66" s="5">
        <f t="shared" si="6"/>
        <v>19.214901324</v>
      </c>
      <c r="N66" s="11">
        <v>10</v>
      </c>
      <c r="O66" s="5">
        <f t="shared" si="7"/>
        <v>9.607450662</v>
      </c>
      <c r="P66" s="5">
        <f t="shared" si="8"/>
        <v>105.681957282</v>
      </c>
    </row>
    <row r="67" spans="1:16" ht="12.75">
      <c r="A67" s="2" t="s">
        <v>36</v>
      </c>
      <c r="B67" s="7" t="s">
        <v>161</v>
      </c>
      <c r="C67" s="7" t="s">
        <v>162</v>
      </c>
      <c r="D67" s="2" t="s">
        <v>103</v>
      </c>
      <c r="E67" s="2">
        <v>90.63</v>
      </c>
      <c r="F67" s="2">
        <v>0.52</v>
      </c>
      <c r="G67" s="5">
        <f t="shared" si="9"/>
        <v>47.1276</v>
      </c>
      <c r="H67" s="2">
        <v>90.63</v>
      </c>
      <c r="I67" s="2">
        <v>0.15</v>
      </c>
      <c r="J67" s="5">
        <f t="shared" si="10"/>
        <v>13.594499999999998</v>
      </c>
      <c r="K67" s="5">
        <f t="shared" si="4"/>
        <v>10.444201199999998</v>
      </c>
      <c r="L67" s="5">
        <f t="shared" si="5"/>
        <v>5.693304095999999</v>
      </c>
      <c r="M67" s="5">
        <f t="shared" si="6"/>
        <v>19.214901324</v>
      </c>
      <c r="N67" s="11">
        <v>10</v>
      </c>
      <c r="O67" s="5">
        <f t="shared" si="7"/>
        <v>9.607450662</v>
      </c>
      <c r="P67" s="5">
        <f t="shared" si="8"/>
        <v>105.681957282</v>
      </c>
    </row>
    <row r="68" spans="1:16" ht="12.75">
      <c r="A68" s="2"/>
      <c r="B68" s="7"/>
      <c r="C68" s="10" t="s">
        <v>152</v>
      </c>
      <c r="D68" s="2"/>
      <c r="E68" s="2">
        <v>90.63</v>
      </c>
      <c r="F68" s="2">
        <v>0.52</v>
      </c>
      <c r="G68" s="5">
        <f t="shared" si="9"/>
        <v>47.1276</v>
      </c>
      <c r="H68" s="2">
        <v>90.63</v>
      </c>
      <c r="I68" s="2">
        <v>0</v>
      </c>
      <c r="J68" s="5">
        <f t="shared" si="10"/>
        <v>0</v>
      </c>
      <c r="K68" s="5">
        <f t="shared" si="4"/>
        <v>8.1059472</v>
      </c>
      <c r="L68" s="5"/>
      <c r="M68" s="5"/>
      <c r="N68" s="11">
        <v>10</v>
      </c>
      <c r="O68" s="5">
        <f t="shared" si="7"/>
        <v>5.52335472</v>
      </c>
      <c r="P68" s="5">
        <f t="shared" si="8"/>
        <v>60.756901920000004</v>
      </c>
    </row>
    <row r="69" spans="1:16" ht="12.75">
      <c r="A69" s="2" t="s">
        <v>38</v>
      </c>
      <c r="B69" s="7" t="s">
        <v>163</v>
      </c>
      <c r="C69" s="7" t="s">
        <v>164</v>
      </c>
      <c r="D69" s="2" t="s">
        <v>165</v>
      </c>
      <c r="E69" s="2">
        <v>90.63</v>
      </c>
      <c r="F69" s="2">
        <v>0.1</v>
      </c>
      <c r="G69" s="5">
        <f t="shared" si="9"/>
        <v>9.063</v>
      </c>
      <c r="H69" s="2">
        <v>90.63</v>
      </c>
      <c r="I69" s="2">
        <v>0.15</v>
      </c>
      <c r="J69" s="5">
        <f t="shared" si="10"/>
        <v>13.594499999999998</v>
      </c>
      <c r="K69" s="5">
        <f t="shared" si="4"/>
        <v>3.8970899999999995</v>
      </c>
      <c r="L69" s="5">
        <f t="shared" si="5"/>
        <v>2.1243672</v>
      </c>
      <c r="M69" s="5">
        <f t="shared" si="6"/>
        <v>7.1697393</v>
      </c>
      <c r="N69" s="11">
        <v>10</v>
      </c>
      <c r="O69" s="5">
        <f t="shared" si="7"/>
        <v>3.5848696500000004</v>
      </c>
      <c r="P69" s="5">
        <f t="shared" si="8"/>
        <v>39.433566150000004</v>
      </c>
    </row>
    <row r="70" spans="1:16" ht="12.75">
      <c r="A70" s="2"/>
      <c r="B70" s="7"/>
      <c r="C70" s="10" t="s">
        <v>152</v>
      </c>
      <c r="D70" s="2" t="s">
        <v>165</v>
      </c>
      <c r="E70" s="2">
        <v>90.63</v>
      </c>
      <c r="F70" s="2">
        <v>0.1</v>
      </c>
      <c r="G70" s="5">
        <f t="shared" si="9"/>
        <v>9.063</v>
      </c>
      <c r="H70" s="2">
        <v>90.63</v>
      </c>
      <c r="I70" s="2">
        <v>0</v>
      </c>
      <c r="J70" s="5">
        <f t="shared" si="10"/>
        <v>0</v>
      </c>
      <c r="K70" s="5">
        <f t="shared" si="4"/>
        <v>1.5588359999999999</v>
      </c>
      <c r="L70" s="5"/>
      <c r="M70" s="5"/>
      <c r="N70" s="11">
        <v>10</v>
      </c>
      <c r="O70" s="5">
        <f t="shared" si="7"/>
        <v>1.0621836</v>
      </c>
      <c r="P70" s="5">
        <f t="shared" si="8"/>
        <v>11.6840196</v>
      </c>
    </row>
    <row r="71" spans="1:16" ht="12.75">
      <c r="A71" s="2" t="s">
        <v>42</v>
      </c>
      <c r="B71" s="7" t="s">
        <v>157</v>
      </c>
      <c r="C71" s="7" t="s">
        <v>166</v>
      </c>
      <c r="D71" s="2" t="s">
        <v>154</v>
      </c>
      <c r="E71" s="2">
        <v>90.63</v>
      </c>
      <c r="F71" s="2">
        <v>2.27</v>
      </c>
      <c r="G71" s="5">
        <f t="shared" si="9"/>
        <v>205.7301</v>
      </c>
      <c r="H71" s="2">
        <v>90.63</v>
      </c>
      <c r="I71" s="2">
        <v>0.15</v>
      </c>
      <c r="J71" s="5">
        <f t="shared" si="10"/>
        <v>13.594499999999998</v>
      </c>
      <c r="K71" s="5">
        <f t="shared" si="4"/>
        <v>37.7238312</v>
      </c>
      <c r="L71" s="5">
        <f t="shared" si="5"/>
        <v>20.563874496</v>
      </c>
      <c r="M71" s="5">
        <f t="shared" si="6"/>
        <v>69.40307642399999</v>
      </c>
      <c r="N71" s="11">
        <v>10</v>
      </c>
      <c r="O71" s="5">
        <f t="shared" si="7"/>
        <v>34.701538211999996</v>
      </c>
      <c r="P71" s="5">
        <f t="shared" si="8"/>
        <v>381.716920332</v>
      </c>
    </row>
    <row r="72" spans="1:16" ht="12.75">
      <c r="A72" s="2"/>
      <c r="B72" s="7"/>
      <c r="C72" s="10" t="s">
        <v>147</v>
      </c>
      <c r="D72" s="2" t="s">
        <v>154</v>
      </c>
      <c r="E72" s="2">
        <v>90.63</v>
      </c>
      <c r="F72" s="2">
        <v>2.27</v>
      </c>
      <c r="G72" s="5">
        <f t="shared" si="9"/>
        <v>205.7301</v>
      </c>
      <c r="H72" s="2">
        <v>90.63</v>
      </c>
      <c r="I72" s="2"/>
      <c r="J72" s="5">
        <f t="shared" si="10"/>
        <v>0</v>
      </c>
      <c r="K72" s="5">
        <f t="shared" si="4"/>
        <v>35.38557719999999</v>
      </c>
      <c r="L72" s="5"/>
      <c r="M72" s="5"/>
      <c r="N72" s="11">
        <v>10</v>
      </c>
      <c r="O72" s="5">
        <f t="shared" si="7"/>
        <v>24.11156772</v>
      </c>
      <c r="P72" s="5">
        <f t="shared" si="8"/>
        <v>265.22724492</v>
      </c>
    </row>
    <row r="73" spans="1:16" ht="12.75">
      <c r="A73" s="2" t="s">
        <v>45</v>
      </c>
      <c r="B73" s="7" t="s">
        <v>167</v>
      </c>
      <c r="C73" s="7" t="s">
        <v>169</v>
      </c>
      <c r="D73" s="2" t="s">
        <v>154</v>
      </c>
      <c r="E73" s="2">
        <v>90.63</v>
      </c>
      <c r="F73" s="2">
        <v>1.65</v>
      </c>
      <c r="G73" s="5">
        <f t="shared" si="9"/>
        <v>149.53949999999998</v>
      </c>
      <c r="H73" s="2">
        <v>90.63</v>
      </c>
      <c r="I73" s="2">
        <v>0.15</v>
      </c>
      <c r="J73" s="5">
        <f t="shared" si="10"/>
        <v>13.594499999999998</v>
      </c>
      <c r="K73" s="5">
        <f t="shared" si="4"/>
        <v>28.059047999999997</v>
      </c>
      <c r="L73" s="5">
        <f t="shared" si="5"/>
        <v>15.295443839999999</v>
      </c>
      <c r="M73" s="5">
        <f t="shared" si="6"/>
        <v>51.62212295999999</v>
      </c>
      <c r="N73" s="11">
        <v>10</v>
      </c>
      <c r="O73" s="5">
        <f t="shared" si="7"/>
        <v>25.811061479999996</v>
      </c>
      <c r="P73" s="5">
        <f t="shared" si="8"/>
        <v>283.92167627999993</v>
      </c>
    </row>
    <row r="74" spans="1:16" ht="12.75">
      <c r="A74" s="2"/>
      <c r="B74" s="7"/>
      <c r="C74" s="10" t="s">
        <v>147</v>
      </c>
      <c r="D74" s="2" t="s">
        <v>154</v>
      </c>
      <c r="E74" s="2">
        <v>90.63</v>
      </c>
      <c r="F74" s="2">
        <v>1.65</v>
      </c>
      <c r="G74" s="5">
        <f t="shared" si="9"/>
        <v>149.53949999999998</v>
      </c>
      <c r="H74" s="2">
        <v>90.63</v>
      </c>
      <c r="I74" s="2"/>
      <c r="J74" s="5">
        <f t="shared" si="10"/>
        <v>0</v>
      </c>
      <c r="K74" s="5">
        <f t="shared" si="4"/>
        <v>25.720793999999994</v>
      </c>
      <c r="L74" s="5"/>
      <c r="M74" s="5"/>
      <c r="N74" s="11">
        <v>10</v>
      </c>
      <c r="O74" s="5">
        <f t="shared" si="7"/>
        <v>17.526029399999995</v>
      </c>
      <c r="P74" s="5">
        <f t="shared" si="8"/>
        <v>192.78632339999996</v>
      </c>
    </row>
    <row r="75" spans="1:16" ht="12.75">
      <c r="A75" s="2" t="s">
        <v>48</v>
      </c>
      <c r="B75" s="7" t="s">
        <v>170</v>
      </c>
      <c r="C75" s="7" t="s">
        <v>171</v>
      </c>
      <c r="D75" s="2" t="s">
        <v>154</v>
      </c>
      <c r="E75" s="2">
        <v>90.63</v>
      </c>
      <c r="F75" s="2">
        <v>3.78</v>
      </c>
      <c r="G75" s="5">
        <f t="shared" si="9"/>
        <v>342.5814</v>
      </c>
      <c r="H75" s="2">
        <v>90.63</v>
      </c>
      <c r="I75" s="2">
        <v>0.15</v>
      </c>
      <c r="J75" s="5">
        <f t="shared" si="10"/>
        <v>13.594499999999998</v>
      </c>
      <c r="K75" s="5">
        <f aca="true" t="shared" si="11" ref="K75:K81">(G75+J75)*0.172</f>
        <v>61.26225479999999</v>
      </c>
      <c r="L75" s="5">
        <f aca="true" t="shared" si="12" ref="L75:L81">(G75+J75+K75)*8%</f>
        <v>33.395052383999996</v>
      </c>
      <c r="M75" s="5">
        <f aca="true" t="shared" si="13" ref="M75:M81">(G75+J75+K75+L75)*25%</f>
        <v>112.70830179599999</v>
      </c>
      <c r="N75" s="11">
        <v>10</v>
      </c>
      <c r="O75" s="5">
        <f aca="true" t="shared" si="14" ref="O75:O81">(G75+J75+K75+L75+M75)*10%</f>
        <v>56.35415089799999</v>
      </c>
      <c r="P75" s="5">
        <f aca="true" t="shared" si="15" ref="P75:P81">G75+J75+K75+L75+M75+O75</f>
        <v>619.8956598779998</v>
      </c>
    </row>
    <row r="76" spans="1:16" ht="12.75">
      <c r="A76" s="2"/>
      <c r="B76" s="7"/>
      <c r="C76" s="10" t="s">
        <v>147</v>
      </c>
      <c r="D76" s="2" t="s">
        <v>154</v>
      </c>
      <c r="E76" s="2">
        <v>90.63</v>
      </c>
      <c r="F76" s="2">
        <v>3.78</v>
      </c>
      <c r="G76" s="5">
        <f aca="true" t="shared" si="16" ref="G76:G81">E76*F76</f>
        <v>342.5814</v>
      </c>
      <c r="H76" s="2">
        <v>90.63</v>
      </c>
      <c r="I76" s="2"/>
      <c r="J76" s="5">
        <f aca="true" t="shared" si="17" ref="J76:J81">H76*I76</f>
        <v>0</v>
      </c>
      <c r="K76" s="5">
        <f t="shared" si="11"/>
        <v>58.92400079999999</v>
      </c>
      <c r="L76" s="5"/>
      <c r="M76" s="5"/>
      <c r="N76" s="11">
        <v>10</v>
      </c>
      <c r="O76" s="5">
        <f t="shared" si="14"/>
        <v>40.15054008</v>
      </c>
      <c r="P76" s="5">
        <f t="shared" si="15"/>
        <v>441.65594087999995</v>
      </c>
    </row>
    <row r="77" spans="1:16" ht="12.75">
      <c r="A77" s="2" t="s">
        <v>51</v>
      </c>
      <c r="B77" s="7" t="s">
        <v>172</v>
      </c>
      <c r="C77" s="7" t="s">
        <v>173</v>
      </c>
      <c r="D77" s="2" t="s">
        <v>154</v>
      </c>
      <c r="E77" s="2">
        <v>90.63</v>
      </c>
      <c r="F77" s="2">
        <v>2.69</v>
      </c>
      <c r="G77" s="5">
        <f t="shared" si="16"/>
        <v>243.79469999999998</v>
      </c>
      <c r="H77" s="2">
        <v>90.63</v>
      </c>
      <c r="I77" s="2">
        <v>0.15</v>
      </c>
      <c r="J77" s="5">
        <f t="shared" si="17"/>
        <v>13.594499999999998</v>
      </c>
      <c r="K77" s="5">
        <f t="shared" si="11"/>
        <v>44.27094239999999</v>
      </c>
      <c r="L77" s="5">
        <f t="shared" si="12"/>
        <v>24.132811391999994</v>
      </c>
      <c r="M77" s="5">
        <f t="shared" si="13"/>
        <v>81.44823844799998</v>
      </c>
      <c r="N77" s="11">
        <v>10</v>
      </c>
      <c r="O77" s="5">
        <f t="shared" si="14"/>
        <v>40.72411922399999</v>
      </c>
      <c r="P77" s="5">
        <f t="shared" si="15"/>
        <v>447.9653114639999</v>
      </c>
    </row>
    <row r="78" spans="1:16" ht="12.75">
      <c r="A78" s="2"/>
      <c r="B78" s="7"/>
      <c r="C78" s="10" t="s">
        <v>147</v>
      </c>
      <c r="D78" s="2" t="s">
        <v>154</v>
      </c>
      <c r="E78" s="2">
        <v>90.63</v>
      </c>
      <c r="F78" s="2">
        <v>2.69</v>
      </c>
      <c r="G78" s="5">
        <f t="shared" si="16"/>
        <v>243.79469999999998</v>
      </c>
      <c r="H78" s="2">
        <v>90.63</v>
      </c>
      <c r="I78" s="2"/>
      <c r="J78" s="5">
        <f t="shared" si="17"/>
        <v>0</v>
      </c>
      <c r="K78" s="5">
        <f t="shared" si="11"/>
        <v>41.93268839999999</v>
      </c>
      <c r="L78" s="5"/>
      <c r="M78" s="5"/>
      <c r="N78" s="11">
        <v>10</v>
      </c>
      <c r="O78" s="5">
        <f t="shared" si="14"/>
        <v>28.57273884</v>
      </c>
      <c r="P78" s="5">
        <f t="shared" si="15"/>
        <v>314.30012724</v>
      </c>
    </row>
    <row r="79" spans="1:16" ht="12.75">
      <c r="A79" s="2" t="s">
        <v>54</v>
      </c>
      <c r="B79" s="7" t="s">
        <v>174</v>
      </c>
      <c r="C79" s="7" t="s">
        <v>175</v>
      </c>
      <c r="D79" s="2" t="s">
        <v>154</v>
      </c>
      <c r="E79" s="2">
        <v>90.63</v>
      </c>
      <c r="F79" s="2">
        <v>2.35</v>
      </c>
      <c r="G79" s="5">
        <f t="shared" si="16"/>
        <v>212.9805</v>
      </c>
      <c r="H79" s="2">
        <v>90.63</v>
      </c>
      <c r="I79" s="2">
        <v>0.15</v>
      </c>
      <c r="J79" s="5">
        <f t="shared" si="17"/>
        <v>13.594499999999998</v>
      </c>
      <c r="K79" s="5">
        <f t="shared" si="11"/>
        <v>38.9709</v>
      </c>
      <c r="L79" s="5">
        <f t="shared" si="12"/>
        <v>21.243672</v>
      </c>
      <c r="M79" s="5">
        <f t="shared" si="13"/>
        <v>71.697393</v>
      </c>
      <c r="N79" s="11">
        <v>10</v>
      </c>
      <c r="O79" s="5">
        <f t="shared" si="14"/>
        <v>35.84869650000001</v>
      </c>
      <c r="P79" s="5">
        <f t="shared" si="15"/>
        <v>394.33566150000007</v>
      </c>
    </row>
    <row r="80" spans="3:16" ht="12.75">
      <c r="C80" s="12" t="s">
        <v>147</v>
      </c>
      <c r="D80" s="2" t="s">
        <v>154</v>
      </c>
      <c r="E80" s="2">
        <v>90.63</v>
      </c>
      <c r="F80" s="2">
        <v>2.35</v>
      </c>
      <c r="G80" s="5">
        <f t="shared" si="16"/>
        <v>212.9805</v>
      </c>
      <c r="H80" s="2">
        <v>90.63</v>
      </c>
      <c r="I80" s="2"/>
      <c r="J80" s="5">
        <f t="shared" si="17"/>
        <v>0</v>
      </c>
      <c r="K80" s="5">
        <f t="shared" si="11"/>
        <v>36.632646</v>
      </c>
      <c r="L80" s="5"/>
      <c r="M80" s="5"/>
      <c r="N80" s="11">
        <v>10</v>
      </c>
      <c r="O80" s="5">
        <f t="shared" si="14"/>
        <v>24.9613146</v>
      </c>
      <c r="P80" s="5">
        <f t="shared" si="15"/>
        <v>274.5744606</v>
      </c>
    </row>
    <row r="81" spans="1:16" ht="12.75">
      <c r="A81" s="2" t="s">
        <v>57</v>
      </c>
      <c r="B81" s="7" t="s">
        <v>176</v>
      </c>
      <c r="C81" s="7" t="s">
        <v>177</v>
      </c>
      <c r="D81" s="2" t="s">
        <v>178</v>
      </c>
      <c r="E81" s="2">
        <v>90.63</v>
      </c>
      <c r="F81" s="2">
        <v>7.68</v>
      </c>
      <c r="G81" s="5">
        <f t="shared" si="16"/>
        <v>696.0383999999999</v>
      </c>
      <c r="H81" s="2">
        <v>90.63</v>
      </c>
      <c r="I81" s="2">
        <v>0.15</v>
      </c>
      <c r="J81" s="5">
        <f t="shared" si="17"/>
        <v>13.594499999999998</v>
      </c>
      <c r="K81" s="5">
        <f t="shared" si="11"/>
        <v>122.05685879999999</v>
      </c>
      <c r="L81" s="5">
        <f t="shared" si="12"/>
        <v>66.535180704</v>
      </c>
      <c r="M81" s="5">
        <f t="shared" si="13"/>
        <v>224.556234876</v>
      </c>
      <c r="N81" s="11">
        <v>10</v>
      </c>
      <c r="O81" s="5">
        <f t="shared" si="14"/>
        <v>112.27811743800001</v>
      </c>
      <c r="P81" s="5">
        <f t="shared" si="15"/>
        <v>1235.059291818</v>
      </c>
    </row>
    <row r="84" ht="12.75">
      <c r="B84" t="s">
        <v>182</v>
      </c>
    </row>
  </sheetData>
  <mergeCells count="23">
    <mergeCell ref="A5:P5"/>
    <mergeCell ref="N8:N10"/>
    <mergeCell ref="O8:O10"/>
    <mergeCell ref="P7:P10"/>
    <mergeCell ref="K7:K10"/>
    <mergeCell ref="L7:L10"/>
    <mergeCell ref="M7:M10"/>
    <mergeCell ref="N7:O7"/>
    <mergeCell ref="C7:C10"/>
    <mergeCell ref="D7:D10"/>
    <mergeCell ref="E9:E10"/>
    <mergeCell ref="A59:P59"/>
    <mergeCell ref="A11:P11"/>
    <mergeCell ref="A7:A10"/>
    <mergeCell ref="G9:G10"/>
    <mergeCell ref="H9:H10"/>
    <mergeCell ref="I9:I10"/>
    <mergeCell ref="F9:F10"/>
    <mergeCell ref="E8:G8"/>
    <mergeCell ref="H8:J8"/>
    <mergeCell ref="E7:J7"/>
    <mergeCell ref="J9:J10"/>
    <mergeCell ref="B7:B10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2012-04-02T03:44:59Z</cp:lastPrinted>
  <dcterms:created xsi:type="dcterms:W3CDTF">2012-03-27T02:23:06Z</dcterms:created>
  <dcterms:modified xsi:type="dcterms:W3CDTF">2012-04-03T01:39:52Z</dcterms:modified>
  <cp:category/>
  <cp:version/>
  <cp:contentType/>
  <cp:contentStatus/>
</cp:coreProperties>
</file>