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<sst xmlns="http://schemas.openxmlformats.org/spreadsheetml/2006/main" count="372" uniqueCount="176">
  <si>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</si>
  <si>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</si>
  <si>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</si>
  <si>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</si>
  <si>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</si>
  <si>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</si>
  <si>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</si>
  <si>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</si>
  <si>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</si>
  <si>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</si>
  <si>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</si>
  <si>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</si>
  <si>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</si>
  <si>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</si>
  <si>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</si>
  <si>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</si>
  <si>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</si>
  <si>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</si>
  <si>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</si>
  <si>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</si>
  <si>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</si>
  <si>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</si>
  <si>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</si>
  <si>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</si>
  <si>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</si>
  <si>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</si>
  <si>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</si>
  <si>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</si>
  <si>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</si>
  <si>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</si>
  <si>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</si>
  <si>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</si>
  <si>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</si>
  <si>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</si>
  <si>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</si>
  <si>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</si>
  <si>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</si>
  <si>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</si>
  <si>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</si>
  <si>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</si>
  <si>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</si>
  <si>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</si>
  <si>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</si>
  <si>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</si>
  <si>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</si>
  <si>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</si>
  <si>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</si>
  <si>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</si>
  <si>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</si>
  <si>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</si>
  <si>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</si>
  <si>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</si>
  <si>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</si>
  <si>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</si>
  <si>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Статьи текущих затрат по Содержанию общего имущества</t>
  </si>
  <si>
    <t>Статьи текущих затрат по  Ремонту общего имущества и прочим работам</t>
  </si>
  <si>
    <t>0 шт.</t>
  </si>
  <si>
    <t>0,00 руб/кв.м/мес</t>
  </si>
  <si>
    <t>ул.Б.Подгорная, 106</t>
  </si>
  <si>
    <t>315,8 кв.м.</t>
  </si>
  <si>
    <t>9 шт.</t>
  </si>
  <si>
    <t>30 чел.</t>
  </si>
  <si>
    <t>Структура плановых затрат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</si>
  <si>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</si>
  <si>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</si>
  <si>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</si>
  <si>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5,69 руб/кв.м/мес</t>
  </si>
  <si>
    <t>6,76 руб/кв.м/мес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</si>
  <si>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</si>
  <si>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</si>
  <si>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</si>
  <si>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</si>
  <si>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</si>
  <si>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</t>
    </r>
    <r>
      <rPr>
        <b/>
        <sz val="8"/>
        <rFont val="Arial Cyr"/>
        <family val="0"/>
      </rPr>
      <t>Ремонт печи и устройство теплоизоляции стены - ноябрь                                                                                  Ремонт дымохода кв.1                                                                                                                                                                                                                Монтаж электрооборудования с выносом эл.счетчиков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</si>
  <si>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самостоятельно–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</si>
  <si>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0"/>
      </rPr>
      <t>– выполняется собственниками самостоятельно–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</si>
  <si>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                                                                                               </t>
    </r>
    <r>
      <rPr>
        <b/>
        <sz val="8"/>
        <rFont val="Arial Cyr"/>
        <family val="0"/>
      </rPr>
      <t xml:space="preserve">      - Скос травы с придомовой территории- июнь                                                                                                                                                            – Очистка территории от снега- февраль,апрель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</si>
  <si>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- Сброс снега с кровли -январь   Скол сосулек с кровли- декабрь </t>
    </r>
  </si>
  <si>
    <t>по содержанию и ремонту общего имущества в многоквартирном доме за период:  2014г.</t>
  </si>
  <si>
    <t>25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</si>
  <si>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</si>
  <si>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</si>
  <si>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</si>
  <si>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</si>
  <si>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</si>
  <si>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</si>
  <si>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</si>
  <si>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</si>
  <si>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</si>
  <si>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</si>
  <si>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</si>
  <si>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</si>
  <si>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</si>
  <si>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</si>
  <si>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</si>
  <si>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</si>
  <si>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</si>
  <si>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</si>
  <si>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</si>
  <si>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</si>
  <si>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</si>
  <si>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</si>
  <si>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</si>
  <si>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</si>
  <si>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</si>
  <si>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</si>
  <si>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</si>
  <si>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</si>
  <si>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</si>
  <si>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</si>
  <si>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</si>
  <si>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</si>
  <si>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</si>
  <si>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22.12.14</t>
  </si>
  <si>
    <t>15:00</t>
  </si>
  <si>
    <t>16:00</t>
  </si>
  <si>
    <t>Подключено верно. Кв.№3 - 2 шт. - не отключал.</t>
  </si>
  <si>
    <t/>
  </si>
  <si>
    <t>квартира</t>
  </si>
  <si>
    <t>ул.Б.Подгорная,106</t>
  </si>
  <si>
    <t>Содержание общего имущества</t>
  </si>
  <si>
    <t>СОИ (системы)</t>
  </si>
  <si>
    <t>Электроснабжение</t>
  </si>
  <si>
    <t>21.10.14</t>
  </si>
  <si>
    <t>10:00</t>
  </si>
  <si>
    <t>11:00</t>
  </si>
  <si>
    <t>Отмена.</t>
  </si>
  <si>
    <t>20.10.14</t>
  </si>
  <si>
    <t>09:00</t>
  </si>
  <si>
    <t>Дома нет, телефон не соответствует.</t>
  </si>
  <si>
    <t>26.08.14</t>
  </si>
  <si>
    <t>14:00</t>
  </si>
  <si>
    <t>Квартира №3 подключение правильное.</t>
  </si>
  <si>
    <t>31.07.14</t>
  </si>
  <si>
    <t>Подтяжка автомата.</t>
  </si>
  <si>
    <t>07.04.14</t>
  </si>
  <si>
    <t>Замена ламп.</t>
  </si>
  <si>
    <t>Лампы 60 вт - 4 шт.</t>
  </si>
  <si>
    <t>мн.дом</t>
  </si>
  <si>
    <t>27.02.14</t>
  </si>
  <si>
    <t>Всё работает, стоит фотореле.</t>
  </si>
  <si>
    <t>20.03.14</t>
  </si>
  <si>
    <t>Сброс снега с кровли га пл.243 кв.м.</t>
  </si>
  <si>
    <t>СОИ (работы)</t>
  </si>
  <si>
    <t>Сезонные работы</t>
  </si>
  <si>
    <t>21.03.14</t>
  </si>
  <si>
    <t>08:30</t>
  </si>
  <si>
    <t>09:30</t>
  </si>
  <si>
    <t>От производства работ отказались.</t>
  </si>
  <si>
    <t>Специальные общедомовые технические устройства</t>
  </si>
  <si>
    <t>10:30</t>
  </si>
  <si>
    <t>Осмотр печи.</t>
  </si>
  <si>
    <t>17.03.14</t>
  </si>
  <si>
    <t>08:00</t>
  </si>
  <si>
    <t>Консультация- разъяснение по форме начисления ОДН.</t>
  </si>
  <si>
    <t>Крутиков Сергей Владимирович</t>
  </si>
  <si>
    <t>19.03.14</t>
  </si>
  <si>
    <t>13:00</t>
  </si>
  <si>
    <t>Очистка придомовой территории от снега на пл.90 кв.м.</t>
  </si>
  <si>
    <t>Спецтехника: фронтальный погрузчик - 1400 руб/час</t>
  </si>
  <si>
    <t>20.02.14</t>
  </si>
  <si>
    <t>Сброс снежных навесов: кровля - 10 м/п, козырёк - 2 кв.м.</t>
  </si>
  <si>
    <t>27.05.14</t>
  </si>
  <si>
    <t>Осмотр кровли</t>
  </si>
  <si>
    <t>Технический надзор</t>
  </si>
  <si>
    <t>15.05.14</t>
  </si>
  <si>
    <t>12:00</t>
  </si>
  <si>
    <t>Осмотр ХВС.</t>
  </si>
  <si>
    <t>Водопровод и канализация, горячее водоснабжение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</si>
  <si>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- 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</si>
  <si>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</si>
  <si>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</si>
  <si>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 </t>
    </r>
    <r>
      <rPr>
        <b/>
        <sz val="8"/>
        <rFont val="Arial Cyr"/>
        <family val="0"/>
      </rPr>
      <t xml:space="preserve"> (март) </t>
    </r>
  </si>
  <si>
    <t>Доля собственников в субсидировании капитального ремонта печи</t>
  </si>
  <si>
    <t>0 руб/кв.м/мес</t>
  </si>
  <si>
    <t>12,45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</si>
</sst>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7"/>
      <color indexed="12"/>
      <name val="Arial Cyr"/>
      <family val="2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5" fillId="24" borderId="0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0" fillId="20" borderId="0" xfId="0" applyFill="1" applyAlignment="1">
      <alignment/>
    </xf>
    <xf numFmtId="2" fontId="10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9" fillId="0" borderId="11" xfId="0" applyNumberFormat="1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 horizontal="right"/>
    </xf>
    <xf numFmtId="2" fontId="2" fillId="0" borderId="12" xfId="53" applyNumberFormat="1" applyFont="1" applyFill="1" applyBorder="1" applyAlignment="1">
      <alignment horizontal="right"/>
      <protection/>
    </xf>
    <xf numFmtId="2" fontId="9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6" fillId="2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10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6" fillId="30" borderId="13" xfId="0" applyFont="1" applyFill="1" applyBorder="1" applyAlignment="1">
      <alignment horizontal="center"/>
    </xf>
    <xf numFmtId="0" fontId="17" fillId="30" borderId="14" xfId="0" applyFont="1" applyFill="1" applyBorder="1" applyAlignment="1">
      <alignment horizontal="center"/>
    </xf>
    <xf numFmtId="0" fontId="17" fillId="30" borderId="15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1" fillId="2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7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4.75390625" style="0" customWidth="1"/>
    <col min="10" max="10" width="19.125" style="0" customWidth="1"/>
    <col min="11" max="11" width="18.75390625" style="0" customWidth="1"/>
  </cols>
  <sheetData>
    <row r="1" spans="1:10" ht="15.75">
      <c r="A1" s="87" t="s">
        <v>64</v>
      </c>
      <c r="B1" s="87"/>
      <c r="C1" s="87"/>
      <c r="D1" s="87"/>
      <c r="E1" s="87"/>
      <c r="F1" s="87"/>
      <c r="G1" s="87"/>
      <c r="H1" s="87"/>
      <c r="I1" s="25"/>
      <c r="J1" s="25"/>
    </row>
    <row r="2" spans="1:10" ht="12.75" customHeight="1">
      <c r="A2" s="88" t="s">
        <v>78</v>
      </c>
      <c r="B2" s="88"/>
      <c r="C2" s="88"/>
      <c r="D2" s="88"/>
      <c r="E2" s="88"/>
      <c r="F2" s="88"/>
      <c r="G2" s="88"/>
      <c r="H2" s="88"/>
      <c r="I2" s="9"/>
      <c r="J2" s="9"/>
    </row>
    <row r="3" spans="1:10" ht="12.75" customHeight="1">
      <c r="A3" s="9"/>
      <c r="B3" s="9"/>
      <c r="C3" s="9"/>
      <c r="D3" s="9"/>
      <c r="E3" s="9"/>
      <c r="F3" s="9"/>
      <c r="G3" s="9"/>
      <c r="H3" s="9"/>
      <c r="J3" s="9"/>
    </row>
    <row r="4" spans="1:10" s="15" customFormat="1" ht="11.25">
      <c r="A4" s="12" t="s">
        <v>6</v>
      </c>
      <c r="B4" s="31" t="s">
        <v>58</v>
      </c>
      <c r="C4" s="3"/>
      <c r="D4" s="12"/>
      <c r="E4" s="12" t="s">
        <v>11</v>
      </c>
      <c r="F4" s="13"/>
      <c r="G4" s="14"/>
      <c r="H4" s="34" t="s">
        <v>175</v>
      </c>
      <c r="J4" s="3"/>
    </row>
    <row r="5" spans="1:10" s="15" customFormat="1" ht="11.25">
      <c r="A5" s="12" t="s">
        <v>7</v>
      </c>
      <c r="B5" s="31" t="s">
        <v>59</v>
      </c>
      <c r="C5" s="16"/>
      <c r="D5" s="12"/>
      <c r="E5" s="12" t="s">
        <v>12</v>
      </c>
      <c r="F5" s="13"/>
      <c r="G5" s="14"/>
      <c r="H5" s="34" t="s">
        <v>174</v>
      </c>
      <c r="J5" s="3"/>
    </row>
    <row r="6" spans="1:10" s="15" customFormat="1" ht="11.25">
      <c r="A6" s="12" t="s">
        <v>8</v>
      </c>
      <c r="B6" s="31" t="s">
        <v>79</v>
      </c>
      <c r="C6" s="13"/>
      <c r="D6" s="12"/>
      <c r="E6" s="17" t="s">
        <v>13</v>
      </c>
      <c r="F6" s="3"/>
      <c r="G6" s="3"/>
      <c r="H6" s="34" t="s">
        <v>57</v>
      </c>
      <c r="J6" s="3"/>
    </row>
    <row r="7" spans="1:10" s="15" customFormat="1" ht="11.25">
      <c r="A7" s="12" t="s">
        <v>9</v>
      </c>
      <c r="B7" s="31" t="s">
        <v>60</v>
      </c>
      <c r="C7" s="3"/>
      <c r="D7" s="12"/>
      <c r="J7" s="3"/>
    </row>
    <row r="8" spans="1:10" s="15" customFormat="1" ht="11.25">
      <c r="A8" s="12" t="s">
        <v>10</v>
      </c>
      <c r="B8" s="31" t="s">
        <v>56</v>
      </c>
      <c r="C8" s="3"/>
      <c r="D8" s="17"/>
      <c r="E8" s="17"/>
      <c r="F8" s="3"/>
      <c r="G8" s="3"/>
      <c r="H8" s="31"/>
      <c r="J8" s="3"/>
    </row>
    <row r="9" spans="1:10" ht="9" customHeight="1">
      <c r="A9" s="2"/>
      <c r="B9" s="2"/>
      <c r="C9" s="2"/>
      <c r="D9" s="2"/>
      <c r="E9" s="2"/>
      <c r="F9" s="2"/>
      <c r="G9" s="2"/>
      <c r="H9" s="2"/>
      <c r="J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80</v>
      </c>
      <c r="B15" s="20">
        <v>47180.58</v>
      </c>
      <c r="C15" s="20">
        <v>0</v>
      </c>
      <c r="D15" s="20">
        <f>SUM(B15:C15)</f>
        <v>47180.58</v>
      </c>
      <c r="E15" s="1"/>
      <c r="F15" s="33"/>
      <c r="G15" s="1"/>
      <c r="H15" s="1"/>
    </row>
    <row r="16" spans="1:8" ht="12.75">
      <c r="A16" s="24" t="s">
        <v>81</v>
      </c>
      <c r="B16" s="20">
        <f>0.06+156.74+42651.88</f>
        <v>42808.68</v>
      </c>
      <c r="C16" s="20">
        <v>0.5</v>
      </c>
      <c r="D16" s="20">
        <f>SUM(B16:C16)</f>
        <v>42809.18</v>
      </c>
      <c r="E16" s="1"/>
      <c r="F16" s="1"/>
      <c r="G16" s="1"/>
      <c r="H16" s="1"/>
    </row>
    <row r="17" spans="1:8" ht="12.75">
      <c r="A17" s="5" t="s">
        <v>82</v>
      </c>
      <c r="B17" s="49">
        <f>H48+H55+H60</f>
        <v>25331.204000000005</v>
      </c>
      <c r="C17" s="49">
        <f>H71+H76+H85</f>
        <v>21817.854</v>
      </c>
      <c r="D17" s="49">
        <f>SUM(B17:C17)</f>
        <v>47149.058000000005</v>
      </c>
      <c r="E17" s="1"/>
      <c r="F17" s="1"/>
      <c r="G17" s="1"/>
      <c r="H17" s="1"/>
    </row>
    <row r="18" spans="1:8" ht="12.75">
      <c r="A18" s="5" t="s">
        <v>83</v>
      </c>
      <c r="B18" s="46">
        <f>B16-B17</f>
        <v>17477.475999999995</v>
      </c>
      <c r="C18" s="46">
        <f>C16-C17</f>
        <v>-21817.354</v>
      </c>
      <c r="D18" s="46">
        <f>SUM(B18:C18)</f>
        <v>-4339.878000000004</v>
      </c>
      <c r="E18" s="1"/>
      <c r="F18" s="1"/>
      <c r="G18" s="1"/>
      <c r="H18" s="1"/>
    </row>
    <row r="19" spans="1:10" ht="6" customHeight="1">
      <c r="A19" s="1"/>
      <c r="B19" s="21"/>
      <c r="C19" s="21"/>
      <c r="D19" s="21"/>
      <c r="E19" s="21"/>
      <c r="F19" s="1"/>
      <c r="G19" s="1"/>
      <c r="H19" s="1"/>
      <c r="J19" s="1"/>
    </row>
    <row r="20" spans="1:8" ht="12.75">
      <c r="A20" s="11"/>
      <c r="B20" s="22"/>
      <c r="C20" s="23" t="s">
        <v>84</v>
      </c>
      <c r="D20" s="47">
        <f>D18</f>
        <v>-4339.878000000004</v>
      </c>
      <c r="H20" s="8"/>
    </row>
    <row r="21" spans="2:8" ht="6.75" customHeight="1">
      <c r="B21" s="22"/>
      <c r="C21" s="22"/>
      <c r="D21" s="48"/>
      <c r="H21" s="8"/>
    </row>
    <row r="22" spans="1:8" ht="12.75">
      <c r="A22" s="11"/>
      <c r="B22" s="22"/>
      <c r="C22" s="23" t="s">
        <v>85</v>
      </c>
      <c r="D22" s="47">
        <v>-70326.378</v>
      </c>
      <c r="H22" s="8"/>
    </row>
    <row r="23" spans="2:8" ht="5.25" customHeight="1">
      <c r="B23" s="22"/>
      <c r="C23" s="22"/>
      <c r="D23" s="48"/>
      <c r="H23" s="8"/>
    </row>
    <row r="24" spans="1:8" ht="12.75">
      <c r="A24" s="11"/>
      <c r="B24" s="22"/>
      <c r="C24" s="23" t="s">
        <v>86</v>
      </c>
      <c r="D24" s="47">
        <f>D20+D22</f>
        <v>-74666.256</v>
      </c>
      <c r="H24" s="8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J25" s="1"/>
    </row>
    <row r="26" spans="1:10" ht="12.75" customHeight="1">
      <c r="A26" s="94" t="s">
        <v>62</v>
      </c>
      <c r="B26" s="95"/>
      <c r="C26" s="95"/>
      <c r="D26" s="95"/>
      <c r="E26" s="95"/>
      <c r="F26" s="95"/>
      <c r="G26" s="95"/>
      <c r="H26" s="26" t="s">
        <v>18</v>
      </c>
      <c r="J26" s="1"/>
    </row>
    <row r="27" spans="1:10" ht="12.75" customHeight="1">
      <c r="A27" s="96" t="s">
        <v>19</v>
      </c>
      <c r="B27" s="96"/>
      <c r="C27" s="96"/>
      <c r="D27" s="96"/>
      <c r="E27" s="96"/>
      <c r="F27" s="96"/>
      <c r="G27" s="96"/>
      <c r="H27" s="27">
        <v>4.99</v>
      </c>
      <c r="J27" s="1"/>
    </row>
    <row r="28" spans="1:10" ht="12.75" customHeight="1">
      <c r="A28" s="96" t="s">
        <v>20</v>
      </c>
      <c r="B28" s="96"/>
      <c r="C28" s="96"/>
      <c r="D28" s="96"/>
      <c r="E28" s="96"/>
      <c r="F28" s="96"/>
      <c r="G28" s="96"/>
      <c r="H28" s="27">
        <v>0.7</v>
      </c>
      <c r="J28" s="1"/>
    </row>
    <row r="29" spans="1:10" ht="12.75" customHeight="1">
      <c r="A29" s="91" t="s">
        <v>16</v>
      </c>
      <c r="B29" s="92"/>
      <c r="C29" s="92"/>
      <c r="D29" s="92"/>
      <c r="E29" s="92"/>
      <c r="F29" s="92"/>
      <c r="G29" s="93"/>
      <c r="H29" s="28">
        <f>SUM(H27:H28)</f>
        <v>5.69</v>
      </c>
      <c r="J29" s="1"/>
    </row>
    <row r="30" spans="1:10" ht="12.75" customHeight="1">
      <c r="A30" s="96"/>
      <c r="B30" s="96"/>
      <c r="C30" s="96"/>
      <c r="D30" s="96"/>
      <c r="E30" s="96"/>
      <c r="F30" s="96"/>
      <c r="G30" s="96"/>
      <c r="H30" s="27"/>
      <c r="J30" s="1"/>
    </row>
    <row r="31" spans="1:10" ht="12.75" customHeight="1">
      <c r="A31" s="96" t="s">
        <v>21</v>
      </c>
      <c r="B31" s="96"/>
      <c r="C31" s="96"/>
      <c r="D31" s="96"/>
      <c r="E31" s="96"/>
      <c r="F31" s="96"/>
      <c r="G31" s="96"/>
      <c r="H31" s="27">
        <v>4.54</v>
      </c>
      <c r="J31" s="1"/>
    </row>
    <row r="32" spans="1:10" ht="12.75" customHeight="1">
      <c r="A32" s="96" t="s">
        <v>22</v>
      </c>
      <c r="B32" s="96"/>
      <c r="C32" s="96"/>
      <c r="D32" s="96"/>
      <c r="E32" s="96"/>
      <c r="F32" s="96"/>
      <c r="G32" s="96"/>
      <c r="H32" s="27">
        <v>0</v>
      </c>
      <c r="J32" s="1"/>
    </row>
    <row r="33" spans="1:10" ht="12.75" customHeight="1">
      <c r="A33" s="96" t="s">
        <v>23</v>
      </c>
      <c r="B33" s="96"/>
      <c r="C33" s="96"/>
      <c r="D33" s="96"/>
      <c r="E33" s="96"/>
      <c r="F33" s="96"/>
      <c r="G33" s="96"/>
      <c r="H33" s="27">
        <v>2.22</v>
      </c>
      <c r="J33" s="1"/>
    </row>
    <row r="34" spans="1:10" ht="12.75" customHeight="1">
      <c r="A34" s="91" t="s">
        <v>17</v>
      </c>
      <c r="B34" s="92"/>
      <c r="C34" s="92"/>
      <c r="D34" s="92"/>
      <c r="E34" s="92"/>
      <c r="F34" s="92"/>
      <c r="G34" s="93"/>
      <c r="H34" s="28">
        <f>SUM(H31:H33)</f>
        <v>6.76</v>
      </c>
      <c r="J34" s="1"/>
    </row>
    <row r="35" spans="1:10" ht="12.75" customHeight="1">
      <c r="A35" s="96"/>
      <c r="B35" s="96"/>
      <c r="C35" s="96"/>
      <c r="D35" s="96"/>
      <c r="E35" s="96"/>
      <c r="F35" s="96"/>
      <c r="G35" s="96"/>
      <c r="H35" s="27"/>
      <c r="J35" s="1"/>
    </row>
    <row r="36" spans="1:10" ht="12.75" customHeight="1">
      <c r="A36" s="91" t="s">
        <v>26</v>
      </c>
      <c r="B36" s="92"/>
      <c r="C36" s="92"/>
      <c r="D36" s="92"/>
      <c r="E36" s="92"/>
      <c r="F36" s="92"/>
      <c r="G36" s="93"/>
      <c r="H36" s="28">
        <f>H29+H34</f>
        <v>12.45</v>
      </c>
      <c r="J36" s="1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J37" s="1"/>
    </row>
    <row r="38" spans="1:11" ht="13.5">
      <c r="A38" s="84" t="s">
        <v>54</v>
      </c>
      <c r="B38" s="85"/>
      <c r="C38" s="85"/>
      <c r="D38" s="85"/>
      <c r="E38" s="85"/>
      <c r="F38" s="85"/>
      <c r="G38" s="85"/>
      <c r="H38" s="86"/>
      <c r="J38" s="35"/>
      <c r="K38" s="35"/>
    </row>
    <row r="39" spans="1:11" ht="6" customHeight="1">
      <c r="A39" s="1"/>
      <c r="B39" s="1"/>
      <c r="C39" s="1"/>
      <c r="D39" s="1"/>
      <c r="E39" s="1"/>
      <c r="F39" s="1"/>
      <c r="G39" s="1"/>
      <c r="H39" s="1"/>
      <c r="J39" s="36"/>
      <c r="K39" s="35"/>
    </row>
    <row r="40" spans="1:11" ht="12.75">
      <c r="A40" s="75" t="s">
        <v>27</v>
      </c>
      <c r="B40" s="76"/>
      <c r="C40" s="76"/>
      <c r="D40" s="77"/>
      <c r="E40" s="77"/>
      <c r="F40" s="77"/>
      <c r="G40" s="78"/>
      <c r="H40" s="4" t="s">
        <v>87</v>
      </c>
      <c r="J40" s="37"/>
      <c r="K40" s="37"/>
    </row>
    <row r="41" spans="1:11" ht="47.25" customHeight="1">
      <c r="A41" s="72" t="s">
        <v>28</v>
      </c>
      <c r="B41" s="73"/>
      <c r="C41" s="73"/>
      <c r="D41" s="73"/>
      <c r="E41" s="73"/>
      <c r="F41" s="73"/>
      <c r="G41" s="74"/>
      <c r="H41" s="29">
        <f aca="true" t="shared" si="0" ref="H41:H47">12*315.8*J41</f>
        <v>9057.144000000002</v>
      </c>
      <c r="J41" s="38">
        <v>2.39</v>
      </c>
      <c r="K41" s="39"/>
    </row>
    <row r="42" spans="1:11" ht="33.75" customHeight="1">
      <c r="A42" s="79" t="s">
        <v>29</v>
      </c>
      <c r="B42" s="80"/>
      <c r="C42" s="80"/>
      <c r="D42" s="80"/>
      <c r="E42" s="80"/>
      <c r="F42" s="80"/>
      <c r="G42" s="81"/>
      <c r="H42" s="29">
        <f t="shared" si="0"/>
        <v>2387.4480000000003</v>
      </c>
      <c r="J42" s="38">
        <v>0.63</v>
      </c>
      <c r="K42" s="40"/>
    </row>
    <row r="43" spans="1:11" ht="13.5" customHeight="1">
      <c r="A43" s="89" t="s">
        <v>30</v>
      </c>
      <c r="B43" s="90"/>
      <c r="C43" s="90"/>
      <c r="D43" s="90"/>
      <c r="E43" s="90"/>
      <c r="F43" s="90"/>
      <c r="G43" s="90"/>
      <c r="H43" s="29">
        <f t="shared" si="0"/>
        <v>1288.4640000000002</v>
      </c>
      <c r="J43" s="38">
        <v>0.34</v>
      </c>
      <c r="K43" s="40"/>
    </row>
    <row r="44" spans="1:11" ht="24.75" customHeight="1">
      <c r="A44" s="79" t="s">
        <v>31</v>
      </c>
      <c r="B44" s="80"/>
      <c r="C44" s="80"/>
      <c r="D44" s="80"/>
      <c r="E44" s="80"/>
      <c r="F44" s="80"/>
      <c r="G44" s="81"/>
      <c r="H44" s="29">
        <f t="shared" si="0"/>
        <v>1288.4640000000002</v>
      </c>
      <c r="J44" s="38">
        <v>0.34</v>
      </c>
      <c r="K44" s="40"/>
    </row>
    <row r="45" spans="1:11" ht="13.5" customHeight="1">
      <c r="A45" s="89" t="s">
        <v>32</v>
      </c>
      <c r="B45" s="90"/>
      <c r="C45" s="90"/>
      <c r="D45" s="90"/>
      <c r="E45" s="90"/>
      <c r="F45" s="90"/>
      <c r="G45" s="90"/>
      <c r="H45" s="29">
        <f t="shared" si="0"/>
        <v>682.128</v>
      </c>
      <c r="J45" s="38">
        <v>0.18</v>
      </c>
      <c r="K45" s="40"/>
    </row>
    <row r="46" spans="1:11" ht="47.25" customHeight="1">
      <c r="A46" s="72" t="s">
        <v>34</v>
      </c>
      <c r="B46" s="73"/>
      <c r="C46" s="73"/>
      <c r="D46" s="73"/>
      <c r="E46" s="73"/>
      <c r="F46" s="73"/>
      <c r="G46" s="74"/>
      <c r="H46" s="29">
        <f t="shared" si="0"/>
        <v>3334.8480000000004</v>
      </c>
      <c r="J46" s="38">
        <v>0.88</v>
      </c>
      <c r="K46" s="40"/>
    </row>
    <row r="47" spans="1:11" ht="24.75" customHeight="1">
      <c r="A47" s="79" t="s">
        <v>33</v>
      </c>
      <c r="B47" s="80"/>
      <c r="C47" s="80"/>
      <c r="D47" s="80"/>
      <c r="E47" s="80"/>
      <c r="F47" s="80"/>
      <c r="G47" s="81"/>
      <c r="H47" s="29">
        <f t="shared" si="0"/>
        <v>871.6080000000002</v>
      </c>
      <c r="J47" s="38">
        <v>0.23</v>
      </c>
      <c r="K47" s="40"/>
    </row>
    <row r="48" spans="1:11" ht="12.75">
      <c r="A48" s="6"/>
      <c r="B48" s="7"/>
      <c r="C48" s="7"/>
      <c r="D48" s="7"/>
      <c r="E48" s="7"/>
      <c r="F48" s="7"/>
      <c r="G48" s="7"/>
      <c r="H48" s="30">
        <f>SUM(H41:H47)</f>
        <v>18910.104000000003</v>
      </c>
      <c r="J48" s="41"/>
      <c r="K48" s="42"/>
    </row>
    <row r="49" spans="1:11" ht="6" customHeight="1">
      <c r="A49" s="1"/>
      <c r="B49" s="1"/>
      <c r="C49" s="1"/>
      <c r="D49" s="1"/>
      <c r="E49" s="1"/>
      <c r="F49" s="1"/>
      <c r="G49" s="1"/>
      <c r="H49" s="1"/>
      <c r="J49" s="36"/>
      <c r="K49" s="35"/>
    </row>
    <row r="50" spans="1:11" ht="12.75">
      <c r="A50" s="75" t="s">
        <v>35</v>
      </c>
      <c r="B50" s="76"/>
      <c r="C50" s="76"/>
      <c r="D50" s="77"/>
      <c r="E50" s="77"/>
      <c r="F50" s="77"/>
      <c r="G50" s="78"/>
      <c r="H50" s="4" t="s">
        <v>87</v>
      </c>
      <c r="J50" s="37"/>
      <c r="K50" s="37"/>
    </row>
    <row r="51" spans="1:13" ht="24" customHeight="1">
      <c r="A51" s="72" t="s">
        <v>169</v>
      </c>
      <c r="B51" s="73"/>
      <c r="C51" s="73"/>
      <c r="D51" s="73"/>
      <c r="E51" s="73"/>
      <c r="F51" s="73"/>
      <c r="G51" s="74"/>
      <c r="H51" s="29">
        <v>6421.1</v>
      </c>
      <c r="J51" s="38">
        <v>0.7</v>
      </c>
      <c r="K51" s="43"/>
      <c r="M51" s="32"/>
    </row>
    <row r="52" spans="1:13" ht="24.75" customHeight="1">
      <c r="A52" s="79" t="s">
        <v>51</v>
      </c>
      <c r="B52" s="80"/>
      <c r="C52" s="80"/>
      <c r="D52" s="80"/>
      <c r="E52" s="80"/>
      <c r="F52" s="80"/>
      <c r="G52" s="81"/>
      <c r="H52" s="29">
        <v>0</v>
      </c>
      <c r="J52" s="38">
        <v>0</v>
      </c>
      <c r="K52" s="39"/>
      <c r="M52" s="32"/>
    </row>
    <row r="53" spans="1:11" ht="24.75" customHeight="1">
      <c r="A53" s="79" t="s">
        <v>52</v>
      </c>
      <c r="B53" s="80"/>
      <c r="C53" s="80"/>
      <c r="D53" s="80"/>
      <c r="E53" s="80"/>
      <c r="F53" s="80"/>
      <c r="G53" s="81"/>
      <c r="H53" s="29">
        <v>0</v>
      </c>
      <c r="J53" s="38">
        <v>0</v>
      </c>
      <c r="K53" s="39"/>
    </row>
    <row r="54" spans="1:11" ht="36" customHeight="1">
      <c r="A54" s="79" t="s">
        <v>53</v>
      </c>
      <c r="B54" s="80"/>
      <c r="C54" s="80"/>
      <c r="D54" s="80"/>
      <c r="E54" s="80"/>
      <c r="F54" s="80"/>
      <c r="G54" s="81"/>
      <c r="H54" s="29">
        <v>0</v>
      </c>
      <c r="J54" s="38">
        <v>0</v>
      </c>
      <c r="K54" s="39"/>
    </row>
    <row r="55" spans="1:11" ht="12.75">
      <c r="A55" s="6"/>
      <c r="B55" s="7"/>
      <c r="C55" s="7"/>
      <c r="D55" s="7"/>
      <c r="E55" s="7"/>
      <c r="F55" s="7"/>
      <c r="G55" s="7"/>
      <c r="H55" s="30">
        <f>SUM(H51:H54)</f>
        <v>6421.1</v>
      </c>
      <c r="J55" s="41"/>
      <c r="K55" s="42"/>
    </row>
    <row r="56" spans="1:11" ht="6" customHeight="1">
      <c r="A56" s="1"/>
      <c r="B56" s="1"/>
      <c r="C56" s="1"/>
      <c r="D56" s="1"/>
      <c r="E56" s="1"/>
      <c r="F56" s="1"/>
      <c r="G56" s="1"/>
      <c r="H56" s="1"/>
      <c r="J56" s="36"/>
      <c r="K56" s="35"/>
    </row>
    <row r="57" spans="1:11" ht="12.75">
      <c r="A57" s="75" t="s">
        <v>43</v>
      </c>
      <c r="B57" s="76"/>
      <c r="C57" s="76"/>
      <c r="D57" s="77"/>
      <c r="E57" s="77"/>
      <c r="F57" s="77"/>
      <c r="G57" s="78"/>
      <c r="H57" s="4" t="s">
        <v>87</v>
      </c>
      <c r="J57" s="37"/>
      <c r="K57" s="37"/>
    </row>
    <row r="58" spans="1:11" ht="12.75" customHeight="1">
      <c r="A58" s="72" t="s">
        <v>42</v>
      </c>
      <c r="B58" s="73"/>
      <c r="C58" s="73"/>
      <c r="D58" s="73"/>
      <c r="E58" s="73"/>
      <c r="F58" s="73"/>
      <c r="G58" s="74"/>
      <c r="H58" s="45">
        <v>0</v>
      </c>
      <c r="J58" s="38">
        <v>2.19</v>
      </c>
      <c r="K58" s="39"/>
    </row>
    <row r="59" spans="1:11" ht="24" customHeight="1">
      <c r="A59" s="72" t="s">
        <v>47</v>
      </c>
      <c r="B59" s="73"/>
      <c r="C59" s="73"/>
      <c r="D59" s="73"/>
      <c r="E59" s="73"/>
      <c r="F59" s="73"/>
      <c r="G59" s="74"/>
      <c r="H59" s="29">
        <v>0</v>
      </c>
      <c r="J59" s="38"/>
      <c r="K59" s="39"/>
    </row>
    <row r="60" spans="1:11" ht="12.75">
      <c r="A60" s="6"/>
      <c r="B60" s="7"/>
      <c r="C60" s="7"/>
      <c r="D60" s="7"/>
      <c r="E60" s="7"/>
      <c r="F60" s="7"/>
      <c r="G60" s="7"/>
      <c r="H60" s="30">
        <f>SUM(H58:H59)</f>
        <v>0</v>
      </c>
      <c r="J60" s="41"/>
      <c r="K60" s="42"/>
    </row>
    <row r="61" spans="1:11" ht="11.25" customHeight="1">
      <c r="A61" s="1"/>
      <c r="B61" s="1"/>
      <c r="C61" s="1"/>
      <c r="D61" s="1"/>
      <c r="E61" s="1"/>
      <c r="F61" s="1"/>
      <c r="G61" s="1"/>
      <c r="H61" s="1"/>
      <c r="J61" s="36"/>
      <c r="K61" s="35"/>
    </row>
    <row r="62" spans="1:11" ht="13.5">
      <c r="A62" s="84" t="s">
        <v>55</v>
      </c>
      <c r="B62" s="85"/>
      <c r="C62" s="85"/>
      <c r="D62" s="85"/>
      <c r="E62" s="85"/>
      <c r="F62" s="85"/>
      <c r="G62" s="85"/>
      <c r="H62" s="86"/>
      <c r="J62" s="35"/>
      <c r="K62" s="35"/>
    </row>
    <row r="63" spans="1:11" ht="6" customHeight="1">
      <c r="A63" s="1"/>
      <c r="B63" s="1"/>
      <c r="C63" s="1"/>
      <c r="D63" s="1"/>
      <c r="E63" s="1"/>
      <c r="F63" s="1"/>
      <c r="G63" s="1"/>
      <c r="H63" s="1"/>
      <c r="J63" s="36"/>
      <c r="K63" s="35"/>
    </row>
    <row r="64" spans="1:11" ht="12.75">
      <c r="A64" s="75" t="s">
        <v>41</v>
      </c>
      <c r="B64" s="76"/>
      <c r="C64" s="76"/>
      <c r="D64" s="77"/>
      <c r="E64" s="77"/>
      <c r="F64" s="77"/>
      <c r="G64" s="78"/>
      <c r="H64" s="4" t="s">
        <v>87</v>
      </c>
      <c r="J64" s="37"/>
      <c r="K64" s="37"/>
    </row>
    <row r="65" spans="1:11" ht="36.75" customHeight="1">
      <c r="A65" s="72" t="s">
        <v>36</v>
      </c>
      <c r="B65" s="73"/>
      <c r="C65" s="73"/>
      <c r="D65" s="73"/>
      <c r="E65" s="73"/>
      <c r="F65" s="73"/>
      <c r="G65" s="74"/>
      <c r="H65" s="29">
        <f aca="true" t="shared" si="1" ref="H65:H70">12*315.8*J65</f>
        <v>4433.832</v>
      </c>
      <c r="J65" s="38">
        <v>1.17</v>
      </c>
      <c r="K65" s="39"/>
    </row>
    <row r="66" spans="1:11" ht="24.75" customHeight="1">
      <c r="A66" s="79" t="s">
        <v>37</v>
      </c>
      <c r="B66" s="80"/>
      <c r="C66" s="80"/>
      <c r="D66" s="80"/>
      <c r="E66" s="80"/>
      <c r="F66" s="80"/>
      <c r="G66" s="81"/>
      <c r="H66" s="29">
        <f t="shared" si="1"/>
        <v>3979.0800000000004</v>
      </c>
      <c r="J66" s="38">
        <v>1.05</v>
      </c>
      <c r="K66" s="40"/>
    </row>
    <row r="67" spans="1:11" ht="36.75" customHeight="1">
      <c r="A67" s="72" t="s">
        <v>46</v>
      </c>
      <c r="B67" s="73"/>
      <c r="C67" s="73"/>
      <c r="D67" s="73"/>
      <c r="E67" s="73"/>
      <c r="F67" s="73"/>
      <c r="G67" s="74"/>
      <c r="H67" s="29">
        <f t="shared" si="1"/>
        <v>4774.896000000001</v>
      </c>
      <c r="J67" s="38">
        <v>1.26</v>
      </c>
      <c r="K67" s="40"/>
    </row>
    <row r="68" spans="1:11" ht="24.75" customHeight="1">
      <c r="A68" s="79" t="s">
        <v>38</v>
      </c>
      <c r="B68" s="80"/>
      <c r="C68" s="80"/>
      <c r="D68" s="80"/>
      <c r="E68" s="80"/>
      <c r="F68" s="80"/>
      <c r="G68" s="81"/>
      <c r="H68" s="29">
        <f t="shared" si="1"/>
        <v>1591.632</v>
      </c>
      <c r="J68" s="38">
        <v>0.42</v>
      </c>
      <c r="K68" s="40"/>
    </row>
    <row r="69" spans="1:11" ht="25.5" customHeight="1">
      <c r="A69" s="72" t="s">
        <v>39</v>
      </c>
      <c r="B69" s="73"/>
      <c r="C69" s="73"/>
      <c r="D69" s="73"/>
      <c r="E69" s="73"/>
      <c r="F69" s="73"/>
      <c r="G69" s="74"/>
      <c r="H69" s="29">
        <f t="shared" si="1"/>
        <v>1667.4240000000002</v>
      </c>
      <c r="J69" s="38">
        <v>0.44</v>
      </c>
      <c r="K69" s="40"/>
    </row>
    <row r="70" spans="1:11" ht="24.75" customHeight="1">
      <c r="A70" s="79" t="s">
        <v>40</v>
      </c>
      <c r="B70" s="80"/>
      <c r="C70" s="80"/>
      <c r="D70" s="80"/>
      <c r="E70" s="80"/>
      <c r="F70" s="80"/>
      <c r="G70" s="81"/>
      <c r="H70" s="29">
        <f t="shared" si="1"/>
        <v>757.9200000000001</v>
      </c>
      <c r="J70" s="38">
        <v>0.2</v>
      </c>
      <c r="K70" s="40"/>
    </row>
    <row r="71" spans="1:11" ht="12.75">
      <c r="A71" s="6"/>
      <c r="B71" s="7"/>
      <c r="C71" s="7"/>
      <c r="D71" s="7"/>
      <c r="E71" s="7"/>
      <c r="F71" s="7"/>
      <c r="G71" s="7"/>
      <c r="H71" s="30">
        <f>SUM(H65:H70)</f>
        <v>17204.784</v>
      </c>
      <c r="J71" s="41"/>
      <c r="K71" s="42"/>
    </row>
    <row r="72" spans="1:11" ht="6" customHeight="1">
      <c r="A72" s="1"/>
      <c r="B72" s="1"/>
      <c r="C72" s="1"/>
      <c r="D72" s="1"/>
      <c r="E72" s="1"/>
      <c r="F72" s="1"/>
      <c r="G72" s="1"/>
      <c r="H72" s="1"/>
      <c r="J72" s="36"/>
      <c r="K72" s="35"/>
    </row>
    <row r="73" spans="1:11" ht="12.75">
      <c r="A73" s="75" t="s">
        <v>44</v>
      </c>
      <c r="B73" s="76"/>
      <c r="C73" s="76"/>
      <c r="D73" s="77"/>
      <c r="E73" s="77"/>
      <c r="F73" s="77"/>
      <c r="G73" s="78"/>
      <c r="H73" s="4" t="s">
        <v>87</v>
      </c>
      <c r="J73" s="37"/>
      <c r="K73" s="37"/>
    </row>
    <row r="74" spans="1:11" ht="25.5" customHeight="1">
      <c r="A74" s="72" t="s">
        <v>171</v>
      </c>
      <c r="B74" s="73"/>
      <c r="C74" s="73"/>
      <c r="D74" s="73"/>
      <c r="E74" s="73"/>
      <c r="F74" s="73"/>
      <c r="G74" s="74"/>
      <c r="H74" s="29">
        <v>0</v>
      </c>
      <c r="J74" s="38"/>
      <c r="K74" s="39"/>
    </row>
    <row r="75" spans="1:11" ht="34.5" customHeight="1">
      <c r="A75" s="79" t="s">
        <v>50</v>
      </c>
      <c r="B75" s="80"/>
      <c r="C75" s="80"/>
      <c r="D75" s="80"/>
      <c r="E75" s="80"/>
      <c r="F75" s="80"/>
      <c r="G75" s="81"/>
      <c r="H75" s="29">
        <v>0</v>
      </c>
      <c r="J75" s="38"/>
      <c r="K75" s="39"/>
    </row>
    <row r="76" spans="1:11" ht="12.75">
      <c r="A76" s="6"/>
      <c r="B76" s="7"/>
      <c r="C76" s="7"/>
      <c r="D76" s="7"/>
      <c r="E76" s="7"/>
      <c r="F76" s="7"/>
      <c r="G76" s="7"/>
      <c r="H76" s="30">
        <f>SUM(H74:H75)</f>
        <v>0</v>
      </c>
      <c r="J76" s="41"/>
      <c r="K76" s="42"/>
    </row>
    <row r="77" spans="1:11" ht="6" customHeight="1">
      <c r="A77" s="1"/>
      <c r="B77" s="1"/>
      <c r="C77" s="1"/>
      <c r="D77" s="1"/>
      <c r="E77" s="1"/>
      <c r="F77" s="1"/>
      <c r="G77" s="1"/>
      <c r="H77" s="1"/>
      <c r="J77" s="36"/>
      <c r="K77" s="35"/>
    </row>
    <row r="78" spans="1:11" ht="12.75">
      <c r="A78" s="75" t="s">
        <v>45</v>
      </c>
      <c r="B78" s="76"/>
      <c r="C78" s="76"/>
      <c r="D78" s="77"/>
      <c r="E78" s="77"/>
      <c r="F78" s="77"/>
      <c r="G78" s="78"/>
      <c r="H78" s="4" t="s">
        <v>87</v>
      </c>
      <c r="J78" s="37"/>
      <c r="K78" s="37"/>
    </row>
    <row r="79" spans="1:11" ht="24.75" customHeight="1">
      <c r="A79" s="72" t="s">
        <v>74</v>
      </c>
      <c r="B79" s="73"/>
      <c r="C79" s="73"/>
      <c r="D79" s="73"/>
      <c r="E79" s="73"/>
      <c r="F79" s="73"/>
      <c r="G79" s="74"/>
      <c r="H79" s="29">
        <v>0</v>
      </c>
      <c r="J79" s="38"/>
      <c r="K79" s="39"/>
    </row>
    <row r="80" spans="1:11" ht="24.75" customHeight="1">
      <c r="A80" s="72" t="s">
        <v>172</v>
      </c>
      <c r="B80" s="73"/>
      <c r="C80" s="73"/>
      <c r="D80" s="73"/>
      <c r="E80" s="73"/>
      <c r="F80" s="73"/>
      <c r="G80" s="74"/>
      <c r="H80" s="70">
        <v>1660</v>
      </c>
      <c r="J80" s="38"/>
      <c r="K80" s="39"/>
    </row>
    <row r="81" spans="1:11" ht="24.75" customHeight="1">
      <c r="A81" s="79" t="s">
        <v>48</v>
      </c>
      <c r="B81" s="80"/>
      <c r="C81" s="80"/>
      <c r="D81" s="80"/>
      <c r="E81" s="80"/>
      <c r="F81" s="80"/>
      <c r="G81" s="80"/>
      <c r="H81" s="71">
        <v>0</v>
      </c>
      <c r="J81" s="38"/>
      <c r="K81" s="39"/>
    </row>
    <row r="82" spans="1:11" ht="24.75" customHeight="1">
      <c r="A82" s="79" t="s">
        <v>49</v>
      </c>
      <c r="B82" s="80"/>
      <c r="C82" s="80"/>
      <c r="D82" s="80"/>
      <c r="E82" s="80"/>
      <c r="F82" s="80"/>
      <c r="G82" s="80"/>
      <c r="H82" s="71">
        <v>0</v>
      </c>
      <c r="J82" s="38"/>
      <c r="K82" s="39"/>
    </row>
    <row r="83" spans="1:11" ht="27" customHeight="1">
      <c r="A83" s="82" t="s">
        <v>170</v>
      </c>
      <c r="B83" s="83"/>
      <c r="C83" s="83"/>
      <c r="D83" s="83"/>
      <c r="E83" s="83"/>
      <c r="F83" s="83"/>
      <c r="G83" s="83"/>
      <c r="H83" s="68">
        <v>0</v>
      </c>
      <c r="J83" s="38">
        <v>2.22</v>
      </c>
      <c r="K83" s="43"/>
    </row>
    <row r="84" spans="1:11" ht="14.25" customHeight="1">
      <c r="A84" s="97" t="s">
        <v>173</v>
      </c>
      <c r="B84" s="98"/>
      <c r="C84" s="98"/>
      <c r="D84" s="98"/>
      <c r="E84" s="98"/>
      <c r="F84" s="98"/>
      <c r="G84" s="98"/>
      <c r="H84" s="68">
        <v>2953.07</v>
      </c>
      <c r="J84" s="41"/>
      <c r="K84" s="42"/>
    </row>
    <row r="85" spans="1:11" ht="12.75">
      <c r="A85" s="66"/>
      <c r="B85" s="67"/>
      <c r="C85" s="67"/>
      <c r="D85" s="67"/>
      <c r="E85" s="67"/>
      <c r="F85" s="67"/>
      <c r="G85" s="67"/>
      <c r="H85" s="69">
        <f>SUM(H79:H84)</f>
        <v>4613.07</v>
      </c>
      <c r="J85" s="41"/>
      <c r="K85" s="42"/>
    </row>
    <row r="86" ht="12.75">
      <c r="N86" s="4"/>
    </row>
    <row r="87" ht="12.75">
      <c r="A87" t="s">
        <v>63</v>
      </c>
    </row>
    <row r="92" spans="1:25" ht="12.75">
      <c r="A92" s="50" t="s">
        <v>88</v>
      </c>
      <c r="B92" s="50" t="s">
        <v>89</v>
      </c>
      <c r="C92" s="50" t="s">
        <v>90</v>
      </c>
      <c r="D92" s="50" t="s">
        <v>91</v>
      </c>
      <c r="E92" s="50" t="s">
        <v>92</v>
      </c>
      <c r="F92" s="50" t="s">
        <v>93</v>
      </c>
      <c r="G92" s="50" t="s">
        <v>94</v>
      </c>
      <c r="H92" s="50" t="s">
        <v>95</v>
      </c>
      <c r="I92" s="50" t="s">
        <v>96</v>
      </c>
      <c r="J92" s="50" t="s">
        <v>97</v>
      </c>
      <c r="K92" s="50" t="s">
        <v>98</v>
      </c>
      <c r="L92" s="50" t="s">
        <v>99</v>
      </c>
      <c r="M92" s="50" t="s">
        <v>100</v>
      </c>
      <c r="N92" s="50" t="s">
        <v>101</v>
      </c>
      <c r="O92" s="50" t="s">
        <v>102</v>
      </c>
      <c r="P92" s="50" t="s">
        <v>103</v>
      </c>
      <c r="Q92" s="50" t="s">
        <v>104</v>
      </c>
      <c r="R92" s="50" t="s">
        <v>105</v>
      </c>
      <c r="S92" s="50" t="s">
        <v>106</v>
      </c>
      <c r="T92" s="50" t="s">
        <v>107</v>
      </c>
      <c r="U92" s="50" t="s">
        <v>108</v>
      </c>
      <c r="V92" s="50" t="s">
        <v>109</v>
      </c>
      <c r="W92" s="50" t="s">
        <v>110</v>
      </c>
      <c r="X92" s="50" t="s">
        <v>111</v>
      </c>
      <c r="Y92" s="50" t="s">
        <v>112</v>
      </c>
    </row>
    <row r="93" spans="1:25" s="55" customFormat="1" ht="12.75">
      <c r="A93" s="51">
        <v>5642</v>
      </c>
      <c r="B93" s="51" t="b">
        <v>0</v>
      </c>
      <c r="C93" s="51">
        <v>5546</v>
      </c>
      <c r="D93" s="52" t="s">
        <v>113</v>
      </c>
      <c r="E93" s="52" t="s">
        <v>114</v>
      </c>
      <c r="F93" s="52" t="s">
        <v>115</v>
      </c>
      <c r="G93" s="51">
        <v>1</v>
      </c>
      <c r="H93" s="51">
        <v>1</v>
      </c>
      <c r="I93" s="52" t="s">
        <v>116</v>
      </c>
      <c r="J93" s="52" t="s">
        <v>117</v>
      </c>
      <c r="K93" s="51">
        <v>1</v>
      </c>
      <c r="L93" s="52" t="s">
        <v>118</v>
      </c>
      <c r="M93" s="52" t="s">
        <v>117</v>
      </c>
      <c r="N93" s="53">
        <v>360</v>
      </c>
      <c r="O93" s="54"/>
      <c r="P93" s="54"/>
      <c r="Q93" s="54"/>
      <c r="R93" s="51" t="b">
        <v>1</v>
      </c>
      <c r="S93" s="52" t="s">
        <v>119</v>
      </c>
      <c r="T93" s="52" t="s">
        <v>117</v>
      </c>
      <c r="U93" s="52" t="s">
        <v>120</v>
      </c>
      <c r="V93" s="52" t="s">
        <v>121</v>
      </c>
      <c r="W93" s="52" t="s">
        <v>122</v>
      </c>
      <c r="X93" s="51" t="b">
        <v>0</v>
      </c>
      <c r="Y93" s="51" t="b">
        <v>0</v>
      </c>
    </row>
    <row r="94" spans="1:25" s="55" customFormat="1" ht="12.75">
      <c r="A94" s="51">
        <v>5407</v>
      </c>
      <c r="B94" s="51" t="b">
        <v>0</v>
      </c>
      <c r="C94" s="51">
        <v>5314</v>
      </c>
      <c r="D94" s="52" t="s">
        <v>123</v>
      </c>
      <c r="E94" s="52" t="s">
        <v>124</v>
      </c>
      <c r="F94" s="52" t="s">
        <v>125</v>
      </c>
      <c r="G94" s="51">
        <v>1</v>
      </c>
      <c r="H94" s="51">
        <v>1</v>
      </c>
      <c r="I94" s="52" t="s">
        <v>126</v>
      </c>
      <c r="J94" s="52" t="s">
        <v>117</v>
      </c>
      <c r="K94" s="51">
        <v>1</v>
      </c>
      <c r="L94" s="52" t="s">
        <v>118</v>
      </c>
      <c r="M94" s="52" t="s">
        <v>117</v>
      </c>
      <c r="N94" s="53">
        <v>360</v>
      </c>
      <c r="O94" s="54"/>
      <c r="P94" s="54"/>
      <c r="Q94" s="54"/>
      <c r="R94" s="51" t="b">
        <v>1</v>
      </c>
      <c r="S94" s="52" t="s">
        <v>119</v>
      </c>
      <c r="T94" s="52" t="s">
        <v>117</v>
      </c>
      <c r="U94" s="52" t="s">
        <v>120</v>
      </c>
      <c r="V94" s="52" t="s">
        <v>121</v>
      </c>
      <c r="W94" s="52" t="s">
        <v>122</v>
      </c>
      <c r="X94" s="51" t="b">
        <v>0</v>
      </c>
      <c r="Y94" s="51" t="b">
        <v>0</v>
      </c>
    </row>
    <row r="95" spans="1:25" s="55" customFormat="1" ht="12.75">
      <c r="A95" s="51">
        <v>5406</v>
      </c>
      <c r="B95" s="51" t="b">
        <v>0</v>
      </c>
      <c r="C95" s="51">
        <v>5313</v>
      </c>
      <c r="D95" s="52" t="s">
        <v>127</v>
      </c>
      <c r="E95" s="52" t="s">
        <v>128</v>
      </c>
      <c r="F95" s="52" t="s">
        <v>124</v>
      </c>
      <c r="G95" s="51">
        <v>1</v>
      </c>
      <c r="H95" s="51">
        <v>1</v>
      </c>
      <c r="I95" s="52" t="s">
        <v>129</v>
      </c>
      <c r="J95" s="52" t="s">
        <v>117</v>
      </c>
      <c r="K95" s="51">
        <v>1</v>
      </c>
      <c r="L95" s="52" t="s">
        <v>118</v>
      </c>
      <c r="M95" s="52" t="s">
        <v>117</v>
      </c>
      <c r="N95" s="53">
        <v>360</v>
      </c>
      <c r="O95" s="54"/>
      <c r="P95" s="54"/>
      <c r="Q95" s="54"/>
      <c r="R95" s="51" t="b">
        <v>1</v>
      </c>
      <c r="S95" s="52" t="s">
        <v>119</v>
      </c>
      <c r="T95" s="52" t="s">
        <v>117</v>
      </c>
      <c r="U95" s="52" t="s">
        <v>120</v>
      </c>
      <c r="V95" s="52" t="s">
        <v>121</v>
      </c>
      <c r="W95" s="52" t="s">
        <v>122</v>
      </c>
      <c r="X95" s="51" t="b">
        <v>0</v>
      </c>
      <c r="Y95" s="51" t="b">
        <v>0</v>
      </c>
    </row>
    <row r="96" spans="1:25" s="55" customFormat="1" ht="12.75">
      <c r="A96" s="51">
        <v>5236</v>
      </c>
      <c r="B96" s="51" t="b">
        <v>0</v>
      </c>
      <c r="C96" s="51">
        <v>5143</v>
      </c>
      <c r="D96" s="52" t="s">
        <v>130</v>
      </c>
      <c r="E96" s="52" t="s">
        <v>131</v>
      </c>
      <c r="F96" s="52" t="s">
        <v>114</v>
      </c>
      <c r="G96" s="51">
        <v>1</v>
      </c>
      <c r="H96" s="51">
        <v>1</v>
      </c>
      <c r="I96" s="52" t="s">
        <v>132</v>
      </c>
      <c r="J96" s="52" t="s">
        <v>117</v>
      </c>
      <c r="K96" s="51">
        <v>1</v>
      </c>
      <c r="L96" s="52" t="s">
        <v>118</v>
      </c>
      <c r="M96" s="52" t="s">
        <v>117</v>
      </c>
      <c r="N96" s="53">
        <v>360</v>
      </c>
      <c r="O96" s="54"/>
      <c r="P96" s="54"/>
      <c r="Q96" s="54"/>
      <c r="R96" s="51" t="b">
        <v>1</v>
      </c>
      <c r="S96" s="52" t="s">
        <v>119</v>
      </c>
      <c r="T96" s="52" t="s">
        <v>117</v>
      </c>
      <c r="U96" s="52" t="s">
        <v>120</v>
      </c>
      <c r="V96" s="52" t="s">
        <v>121</v>
      </c>
      <c r="W96" s="52" t="s">
        <v>122</v>
      </c>
      <c r="X96" s="51" t="b">
        <v>0</v>
      </c>
      <c r="Y96" s="51" t="b">
        <v>0</v>
      </c>
    </row>
    <row r="97" spans="1:25" s="55" customFormat="1" ht="12.75">
      <c r="A97" s="51">
        <v>5119</v>
      </c>
      <c r="B97" s="51" t="b">
        <v>0</v>
      </c>
      <c r="C97" s="51">
        <v>5026</v>
      </c>
      <c r="D97" s="52" t="s">
        <v>133</v>
      </c>
      <c r="E97" s="52" t="s">
        <v>131</v>
      </c>
      <c r="F97" s="52" t="s">
        <v>114</v>
      </c>
      <c r="G97" s="51">
        <v>1</v>
      </c>
      <c r="H97" s="51">
        <v>1</v>
      </c>
      <c r="I97" s="52" t="s">
        <v>134</v>
      </c>
      <c r="J97" s="52" t="s">
        <v>117</v>
      </c>
      <c r="K97" s="51">
        <v>1</v>
      </c>
      <c r="L97" s="52" t="s">
        <v>118</v>
      </c>
      <c r="M97" s="52" t="s">
        <v>117</v>
      </c>
      <c r="N97" s="53">
        <v>360</v>
      </c>
      <c r="O97" s="54"/>
      <c r="P97" s="54"/>
      <c r="Q97" s="54"/>
      <c r="R97" s="51" t="b">
        <v>1</v>
      </c>
      <c r="S97" s="52" t="s">
        <v>119</v>
      </c>
      <c r="T97" s="52" t="s">
        <v>117</v>
      </c>
      <c r="U97" s="52" t="s">
        <v>120</v>
      </c>
      <c r="V97" s="52" t="s">
        <v>121</v>
      </c>
      <c r="W97" s="52" t="s">
        <v>122</v>
      </c>
      <c r="X97" s="51" t="b">
        <v>0</v>
      </c>
      <c r="Y97" s="51" t="b">
        <v>0</v>
      </c>
    </row>
    <row r="98" spans="1:25" s="55" customFormat="1" ht="12.75">
      <c r="A98" s="51">
        <v>4815</v>
      </c>
      <c r="B98" s="51" t="b">
        <v>0</v>
      </c>
      <c r="C98" s="51">
        <v>4724</v>
      </c>
      <c r="D98" s="52" t="s">
        <v>135</v>
      </c>
      <c r="E98" s="52" t="s">
        <v>128</v>
      </c>
      <c r="F98" s="52" t="s">
        <v>124</v>
      </c>
      <c r="G98" s="51">
        <v>1</v>
      </c>
      <c r="H98" s="51">
        <v>1</v>
      </c>
      <c r="I98" s="52" t="s">
        <v>136</v>
      </c>
      <c r="J98" s="52" t="s">
        <v>137</v>
      </c>
      <c r="K98" s="51">
        <v>1</v>
      </c>
      <c r="L98" s="52" t="s">
        <v>138</v>
      </c>
      <c r="M98" s="52" t="s">
        <v>117</v>
      </c>
      <c r="N98" s="53">
        <v>400</v>
      </c>
      <c r="O98" s="54"/>
      <c r="P98" s="54"/>
      <c r="Q98" s="54"/>
      <c r="R98" s="51" t="b">
        <v>1</v>
      </c>
      <c r="S98" s="52" t="s">
        <v>119</v>
      </c>
      <c r="T98" s="52" t="s">
        <v>117</v>
      </c>
      <c r="U98" s="52" t="s">
        <v>120</v>
      </c>
      <c r="V98" s="52" t="s">
        <v>121</v>
      </c>
      <c r="W98" s="52" t="s">
        <v>122</v>
      </c>
      <c r="X98" s="51" t="b">
        <v>0</v>
      </c>
      <c r="Y98" s="51" t="b">
        <v>0</v>
      </c>
    </row>
    <row r="99" spans="1:25" s="55" customFormat="1" ht="12.75">
      <c r="A99" s="51">
        <v>4598</v>
      </c>
      <c r="B99" s="51" t="b">
        <v>0</v>
      </c>
      <c r="C99" s="51">
        <v>4510</v>
      </c>
      <c r="D99" s="52" t="s">
        <v>139</v>
      </c>
      <c r="E99" s="52" t="s">
        <v>124</v>
      </c>
      <c r="F99" s="52" t="s">
        <v>125</v>
      </c>
      <c r="G99" s="51">
        <v>1</v>
      </c>
      <c r="H99" s="51">
        <v>1</v>
      </c>
      <c r="I99" s="52" t="s">
        <v>140</v>
      </c>
      <c r="J99" s="52" t="s">
        <v>117</v>
      </c>
      <c r="K99" s="51">
        <v>1</v>
      </c>
      <c r="L99" s="52" t="s">
        <v>138</v>
      </c>
      <c r="M99" s="52" t="s">
        <v>117</v>
      </c>
      <c r="N99" s="53">
        <v>360</v>
      </c>
      <c r="O99" s="54"/>
      <c r="P99" s="54"/>
      <c r="Q99" s="54"/>
      <c r="R99" s="51" t="b">
        <v>1</v>
      </c>
      <c r="S99" s="52" t="s">
        <v>119</v>
      </c>
      <c r="T99" s="52" t="s">
        <v>117</v>
      </c>
      <c r="U99" s="52" t="s">
        <v>120</v>
      </c>
      <c r="V99" s="52" t="s">
        <v>121</v>
      </c>
      <c r="W99" s="52" t="s">
        <v>122</v>
      </c>
      <c r="X99" s="51" t="b">
        <v>0</v>
      </c>
      <c r="Y99" s="51" t="b">
        <v>0</v>
      </c>
    </row>
    <row r="100" spans="1:25" s="60" customFormat="1" ht="12.75">
      <c r="A100" s="56">
        <v>4804</v>
      </c>
      <c r="B100" s="56" t="b">
        <v>0</v>
      </c>
      <c r="C100" s="56">
        <v>4713</v>
      </c>
      <c r="D100" s="57" t="s">
        <v>141</v>
      </c>
      <c r="E100" s="57" t="s">
        <v>128</v>
      </c>
      <c r="F100" s="57" t="s">
        <v>131</v>
      </c>
      <c r="G100" s="56">
        <v>5</v>
      </c>
      <c r="H100" s="56">
        <v>2</v>
      </c>
      <c r="I100" s="57" t="s">
        <v>142</v>
      </c>
      <c r="J100" s="57" t="s">
        <v>117</v>
      </c>
      <c r="K100" s="56">
        <v>1</v>
      </c>
      <c r="L100" s="57" t="s">
        <v>138</v>
      </c>
      <c r="M100" s="57" t="s">
        <v>117</v>
      </c>
      <c r="N100" s="58">
        <v>6021.54</v>
      </c>
      <c r="O100" s="59"/>
      <c r="P100" s="59"/>
      <c r="Q100" s="59"/>
      <c r="R100" s="56" t="b">
        <v>1</v>
      </c>
      <c r="S100" s="57" t="s">
        <v>119</v>
      </c>
      <c r="T100" s="57" t="s">
        <v>117</v>
      </c>
      <c r="U100" s="57" t="s">
        <v>120</v>
      </c>
      <c r="V100" s="57" t="s">
        <v>143</v>
      </c>
      <c r="W100" s="57" t="s">
        <v>144</v>
      </c>
      <c r="X100" s="56" t="b">
        <v>0</v>
      </c>
      <c r="Y100" s="56" t="b">
        <v>0</v>
      </c>
    </row>
    <row r="101" spans="1:25" s="55" customFormat="1" ht="12.75">
      <c r="A101" s="51">
        <v>4723</v>
      </c>
      <c r="B101" s="51" t="b">
        <v>0</v>
      </c>
      <c r="C101" s="51">
        <v>4632</v>
      </c>
      <c r="D101" s="52" t="s">
        <v>145</v>
      </c>
      <c r="E101" s="52" t="s">
        <v>146</v>
      </c>
      <c r="F101" s="52" t="s">
        <v>147</v>
      </c>
      <c r="G101" s="51">
        <v>1</v>
      </c>
      <c r="H101" s="51">
        <v>2</v>
      </c>
      <c r="I101" s="52" t="s">
        <v>148</v>
      </c>
      <c r="J101" s="52" t="s">
        <v>117</v>
      </c>
      <c r="K101" s="51">
        <v>1</v>
      </c>
      <c r="L101" s="52" t="s">
        <v>118</v>
      </c>
      <c r="M101" s="52" t="s">
        <v>117</v>
      </c>
      <c r="N101" s="54"/>
      <c r="O101" s="54"/>
      <c r="P101" s="54"/>
      <c r="Q101" s="54"/>
      <c r="R101" s="51" t="b">
        <v>1</v>
      </c>
      <c r="S101" s="52" t="s">
        <v>119</v>
      </c>
      <c r="T101" s="52" t="s">
        <v>117</v>
      </c>
      <c r="U101" s="52" t="s">
        <v>120</v>
      </c>
      <c r="V101" s="52" t="s">
        <v>121</v>
      </c>
      <c r="W101" s="52" t="s">
        <v>149</v>
      </c>
      <c r="X101" s="51" t="b">
        <v>0</v>
      </c>
      <c r="Y101" s="51" t="b">
        <v>0</v>
      </c>
    </row>
    <row r="102" spans="1:25" s="55" customFormat="1" ht="12.75">
      <c r="A102" s="51">
        <v>4722</v>
      </c>
      <c r="B102" s="51" t="b">
        <v>0</v>
      </c>
      <c r="C102" s="51">
        <v>4631</v>
      </c>
      <c r="D102" s="52" t="s">
        <v>145</v>
      </c>
      <c r="E102" s="52" t="s">
        <v>147</v>
      </c>
      <c r="F102" s="52" t="s">
        <v>150</v>
      </c>
      <c r="G102" s="51">
        <v>1</v>
      </c>
      <c r="H102" s="51">
        <v>2</v>
      </c>
      <c r="I102" s="52" t="s">
        <v>151</v>
      </c>
      <c r="J102" s="52" t="s">
        <v>117</v>
      </c>
      <c r="K102" s="51">
        <v>1</v>
      </c>
      <c r="L102" s="52" t="s">
        <v>118</v>
      </c>
      <c r="M102" s="52" t="s">
        <v>117</v>
      </c>
      <c r="N102" s="53">
        <v>440</v>
      </c>
      <c r="O102" s="54"/>
      <c r="P102" s="54"/>
      <c r="Q102" s="54"/>
      <c r="R102" s="51" t="b">
        <v>1</v>
      </c>
      <c r="S102" s="52" t="s">
        <v>119</v>
      </c>
      <c r="T102" s="52" t="s">
        <v>117</v>
      </c>
      <c r="U102" s="52" t="s">
        <v>120</v>
      </c>
      <c r="V102" s="52" t="s">
        <v>121</v>
      </c>
      <c r="W102" s="52" t="s">
        <v>149</v>
      </c>
      <c r="X102" s="51" t="b">
        <v>0</v>
      </c>
      <c r="Y102" s="51" t="b">
        <v>0</v>
      </c>
    </row>
    <row r="103" spans="1:25" s="55" customFormat="1" ht="12.75">
      <c r="A103" s="51">
        <v>4719</v>
      </c>
      <c r="B103" s="51" t="b">
        <v>0</v>
      </c>
      <c r="C103" s="51">
        <v>4628</v>
      </c>
      <c r="D103" s="52" t="s">
        <v>152</v>
      </c>
      <c r="E103" s="52" t="s">
        <v>153</v>
      </c>
      <c r="F103" s="52" t="s">
        <v>124</v>
      </c>
      <c r="G103" s="51">
        <v>2</v>
      </c>
      <c r="H103" s="51">
        <v>1</v>
      </c>
      <c r="I103" s="52" t="s">
        <v>154</v>
      </c>
      <c r="J103" s="52" t="s">
        <v>117</v>
      </c>
      <c r="K103" s="51">
        <v>1</v>
      </c>
      <c r="L103" s="52" t="s">
        <v>118</v>
      </c>
      <c r="M103" s="52" t="s">
        <v>155</v>
      </c>
      <c r="N103" s="53">
        <v>720</v>
      </c>
      <c r="O103" s="54"/>
      <c r="P103" s="54"/>
      <c r="Q103" s="54"/>
      <c r="R103" s="51" t="b">
        <v>1</v>
      </c>
      <c r="S103" s="52" t="s">
        <v>119</v>
      </c>
      <c r="T103" s="52" t="s">
        <v>117</v>
      </c>
      <c r="U103" s="52" t="s">
        <v>120</v>
      </c>
      <c r="V103" s="52" t="s">
        <v>121</v>
      </c>
      <c r="W103" s="52" t="s">
        <v>122</v>
      </c>
      <c r="X103" s="51" t="b">
        <v>0</v>
      </c>
      <c r="Y103" s="51" t="b">
        <v>0</v>
      </c>
    </row>
    <row r="104" spans="1:25" s="65" customFormat="1" ht="12.75">
      <c r="A104" s="61">
        <v>4707</v>
      </c>
      <c r="B104" s="61" t="b">
        <v>0</v>
      </c>
      <c r="C104" s="61">
        <v>4616</v>
      </c>
      <c r="D104" s="62" t="s">
        <v>156</v>
      </c>
      <c r="E104" s="62" t="s">
        <v>157</v>
      </c>
      <c r="F104" s="62" t="s">
        <v>131</v>
      </c>
      <c r="G104" s="61">
        <v>1</v>
      </c>
      <c r="H104" s="61">
        <v>1</v>
      </c>
      <c r="I104" s="62" t="s">
        <v>158</v>
      </c>
      <c r="J104" s="62" t="s">
        <v>159</v>
      </c>
      <c r="K104" s="61">
        <v>1</v>
      </c>
      <c r="L104" s="62" t="s">
        <v>138</v>
      </c>
      <c r="M104" s="62" t="s">
        <v>117</v>
      </c>
      <c r="N104" s="63">
        <v>1660</v>
      </c>
      <c r="O104" s="64"/>
      <c r="P104" s="64"/>
      <c r="Q104" s="64"/>
      <c r="R104" s="61" t="b">
        <v>1</v>
      </c>
      <c r="S104" s="62" t="s">
        <v>119</v>
      </c>
      <c r="T104" s="62" t="s">
        <v>117</v>
      </c>
      <c r="U104" s="62" t="s">
        <v>120</v>
      </c>
      <c r="V104" s="62" t="s">
        <v>143</v>
      </c>
      <c r="W104" s="62" t="s">
        <v>144</v>
      </c>
      <c r="X104" s="61" t="b">
        <v>0</v>
      </c>
      <c r="Y104" s="61" t="b">
        <v>0</v>
      </c>
    </row>
    <row r="105" spans="1:25" s="60" customFormat="1" ht="12.75">
      <c r="A105" s="56">
        <v>4556</v>
      </c>
      <c r="B105" s="56" t="b">
        <v>0</v>
      </c>
      <c r="C105" s="56">
        <v>4469</v>
      </c>
      <c r="D105" s="57" t="s">
        <v>160</v>
      </c>
      <c r="E105" s="57" t="s">
        <v>124</v>
      </c>
      <c r="F105" s="57" t="s">
        <v>125</v>
      </c>
      <c r="G105" s="56">
        <v>1</v>
      </c>
      <c r="H105" s="56">
        <v>2</v>
      </c>
      <c r="I105" s="57" t="s">
        <v>161</v>
      </c>
      <c r="J105" s="57" t="s">
        <v>117</v>
      </c>
      <c r="K105" s="56">
        <v>1</v>
      </c>
      <c r="L105" s="57" t="s">
        <v>138</v>
      </c>
      <c r="M105" s="57" t="s">
        <v>117</v>
      </c>
      <c r="N105" s="58">
        <v>399.56</v>
      </c>
      <c r="O105" s="59"/>
      <c r="P105" s="59"/>
      <c r="Q105" s="59"/>
      <c r="R105" s="56" t="b">
        <v>1</v>
      </c>
      <c r="S105" s="57" t="s">
        <v>119</v>
      </c>
      <c r="T105" s="57" t="s">
        <v>117</v>
      </c>
      <c r="U105" s="57" t="s">
        <v>120</v>
      </c>
      <c r="V105" s="57" t="s">
        <v>143</v>
      </c>
      <c r="W105" s="57" t="s">
        <v>144</v>
      </c>
      <c r="X105" s="56" t="b">
        <v>0</v>
      </c>
      <c r="Y105" s="56" t="b">
        <v>0</v>
      </c>
    </row>
    <row r="106" spans="1:25" s="55" customFormat="1" ht="12.75">
      <c r="A106" s="51">
        <v>4948</v>
      </c>
      <c r="B106" s="51" t="b">
        <v>0</v>
      </c>
      <c r="C106" s="51">
        <v>4856</v>
      </c>
      <c r="D106" s="52" t="s">
        <v>162</v>
      </c>
      <c r="E106" s="52" t="s">
        <v>124</v>
      </c>
      <c r="F106" s="52" t="s">
        <v>125</v>
      </c>
      <c r="G106" s="51">
        <v>1</v>
      </c>
      <c r="H106" s="51">
        <v>1</v>
      </c>
      <c r="I106" s="52" t="s">
        <v>163</v>
      </c>
      <c r="J106" s="52" t="s">
        <v>117</v>
      </c>
      <c r="K106" s="51">
        <v>1</v>
      </c>
      <c r="L106" s="52" t="s">
        <v>138</v>
      </c>
      <c r="M106" s="52" t="s">
        <v>117</v>
      </c>
      <c r="N106" s="53">
        <v>360</v>
      </c>
      <c r="O106" s="54"/>
      <c r="P106" s="54"/>
      <c r="Q106" s="54"/>
      <c r="R106" s="51" t="b">
        <v>1</v>
      </c>
      <c r="S106" s="52" t="s">
        <v>119</v>
      </c>
      <c r="T106" s="52" t="s">
        <v>117</v>
      </c>
      <c r="U106" s="52" t="s">
        <v>120</v>
      </c>
      <c r="V106" s="52" t="s">
        <v>143</v>
      </c>
      <c r="W106" s="52" t="s">
        <v>164</v>
      </c>
      <c r="X106" s="51" t="b">
        <v>0</v>
      </c>
      <c r="Y106" s="51" t="b">
        <v>0</v>
      </c>
    </row>
    <row r="107" spans="1:25" s="55" customFormat="1" ht="12.75">
      <c r="A107" s="51">
        <v>4928</v>
      </c>
      <c r="B107" s="51" t="b">
        <v>0</v>
      </c>
      <c r="C107" s="51">
        <v>4836</v>
      </c>
      <c r="D107" s="52" t="s">
        <v>165</v>
      </c>
      <c r="E107" s="52" t="s">
        <v>125</v>
      </c>
      <c r="F107" s="52" t="s">
        <v>166</v>
      </c>
      <c r="G107" s="51">
        <v>1</v>
      </c>
      <c r="H107" s="51">
        <v>1</v>
      </c>
      <c r="I107" s="52" t="s">
        <v>167</v>
      </c>
      <c r="J107" s="52" t="s">
        <v>117</v>
      </c>
      <c r="K107" s="51">
        <v>1</v>
      </c>
      <c r="L107" s="52" t="s">
        <v>118</v>
      </c>
      <c r="M107" s="52" t="s">
        <v>117</v>
      </c>
      <c r="N107" s="53">
        <v>360</v>
      </c>
      <c r="O107" s="54"/>
      <c r="P107" s="54"/>
      <c r="Q107" s="54"/>
      <c r="R107" s="51" t="b">
        <v>1</v>
      </c>
      <c r="S107" s="52" t="s">
        <v>119</v>
      </c>
      <c r="T107" s="52" t="s">
        <v>117</v>
      </c>
      <c r="U107" s="52" t="s">
        <v>120</v>
      </c>
      <c r="V107" s="52" t="s">
        <v>121</v>
      </c>
      <c r="W107" s="52" t="s">
        <v>168</v>
      </c>
      <c r="X107" s="51" t="b">
        <v>0</v>
      </c>
      <c r="Y107" s="51" t="b">
        <v>0</v>
      </c>
    </row>
  </sheetData>
  <sheetProtection/>
  <mergeCells count="48">
    <mergeCell ref="A84:G84"/>
    <mergeCell ref="A27:G27"/>
    <mergeCell ref="A28:G28"/>
    <mergeCell ref="A34:G34"/>
    <mergeCell ref="A31:G31"/>
    <mergeCell ref="A32:G32"/>
    <mergeCell ref="A33:G33"/>
    <mergeCell ref="A50:G50"/>
    <mergeCell ref="A40:G40"/>
    <mergeCell ref="A41:G41"/>
    <mergeCell ref="A30:G30"/>
    <mergeCell ref="A36:G36"/>
    <mergeCell ref="A35:G35"/>
    <mergeCell ref="A46:G46"/>
    <mergeCell ref="A1:H1"/>
    <mergeCell ref="A2:H2"/>
    <mergeCell ref="A47:G47"/>
    <mergeCell ref="A44:G44"/>
    <mergeCell ref="A45:G45"/>
    <mergeCell ref="A29:G29"/>
    <mergeCell ref="A38:H38"/>
    <mergeCell ref="A42:G42"/>
    <mergeCell ref="A43:G43"/>
    <mergeCell ref="A26:G26"/>
    <mergeCell ref="A73:G73"/>
    <mergeCell ref="A74:G74"/>
    <mergeCell ref="A62:H62"/>
    <mergeCell ref="A57:G57"/>
    <mergeCell ref="A58:G58"/>
    <mergeCell ref="A65:G65"/>
    <mergeCell ref="A67:G67"/>
    <mergeCell ref="A68:G68"/>
    <mergeCell ref="A66:G66"/>
    <mergeCell ref="A64:G64"/>
    <mergeCell ref="A80:G80"/>
    <mergeCell ref="A82:G82"/>
    <mergeCell ref="A83:G83"/>
    <mergeCell ref="A81:G81"/>
    <mergeCell ref="A79:G79"/>
    <mergeCell ref="A78:G78"/>
    <mergeCell ref="A51:G51"/>
    <mergeCell ref="A54:G54"/>
    <mergeCell ref="A52:G52"/>
    <mergeCell ref="A53:G53"/>
    <mergeCell ref="A75:G75"/>
    <mergeCell ref="A59:G59"/>
    <mergeCell ref="A70:G70"/>
    <mergeCell ref="A69:G6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4">
      <selection activeCell="A83" sqref="A83:G83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10" max="10" width="19.125" style="0" customWidth="1"/>
    <col min="11" max="11" width="18.75390625" style="0" customWidth="1"/>
  </cols>
  <sheetData>
    <row r="1" spans="1:10" ht="15.75">
      <c r="A1" s="87" t="s">
        <v>64</v>
      </c>
      <c r="B1" s="87"/>
      <c r="C1" s="87"/>
      <c r="D1" s="87"/>
      <c r="E1" s="87"/>
      <c r="F1" s="87"/>
      <c r="G1" s="87"/>
      <c r="H1" s="87"/>
      <c r="I1" s="25"/>
      <c r="J1" s="25"/>
    </row>
    <row r="2" spans="1:10" ht="12.75" customHeight="1">
      <c r="A2" s="88" t="s">
        <v>65</v>
      </c>
      <c r="B2" s="88"/>
      <c r="C2" s="88"/>
      <c r="D2" s="88"/>
      <c r="E2" s="88"/>
      <c r="F2" s="88"/>
      <c r="G2" s="88"/>
      <c r="H2" s="88"/>
      <c r="I2" s="9"/>
      <c r="J2" s="9"/>
    </row>
    <row r="3" spans="1:10" ht="12.75" customHeight="1">
      <c r="A3" s="9"/>
      <c r="B3" s="9"/>
      <c r="C3" s="9"/>
      <c r="D3" s="9"/>
      <c r="E3" s="9"/>
      <c r="F3" s="9"/>
      <c r="G3" s="9"/>
      <c r="H3" s="9"/>
      <c r="J3" s="9"/>
    </row>
    <row r="4" spans="1:10" s="15" customFormat="1" ht="11.25">
      <c r="A4" s="12" t="s">
        <v>6</v>
      </c>
      <c r="B4" s="31" t="s">
        <v>58</v>
      </c>
      <c r="C4" s="3"/>
      <c r="D4" s="12"/>
      <c r="E4" s="12" t="s">
        <v>11</v>
      </c>
      <c r="F4" s="13"/>
      <c r="G4" s="14"/>
      <c r="H4" s="34" t="s">
        <v>66</v>
      </c>
      <c r="J4" s="3"/>
    </row>
    <row r="5" spans="1:10" s="15" customFormat="1" ht="11.25">
      <c r="A5" s="12" t="s">
        <v>7</v>
      </c>
      <c r="B5" s="31" t="s">
        <v>59</v>
      </c>
      <c r="C5" s="16"/>
      <c r="D5" s="12"/>
      <c r="E5" s="12" t="s">
        <v>12</v>
      </c>
      <c r="F5" s="13"/>
      <c r="G5" s="14"/>
      <c r="H5" s="34" t="s">
        <v>67</v>
      </c>
      <c r="J5" s="3"/>
    </row>
    <row r="6" spans="1:10" s="15" customFormat="1" ht="11.25">
      <c r="A6" s="12" t="s">
        <v>8</v>
      </c>
      <c r="B6" s="31" t="s">
        <v>61</v>
      </c>
      <c r="C6" s="13"/>
      <c r="D6" s="12"/>
      <c r="E6" s="17" t="s">
        <v>13</v>
      </c>
      <c r="F6" s="3"/>
      <c r="G6" s="3"/>
      <c r="H6" s="34" t="s">
        <v>57</v>
      </c>
      <c r="J6" s="3"/>
    </row>
    <row r="7" spans="1:10" s="15" customFormat="1" ht="11.25">
      <c r="A7" s="12" t="s">
        <v>9</v>
      </c>
      <c r="B7" s="31" t="s">
        <v>60</v>
      </c>
      <c r="C7" s="3"/>
      <c r="D7" s="12"/>
      <c r="J7" s="3"/>
    </row>
    <row r="8" spans="1:10" s="15" customFormat="1" ht="11.25">
      <c r="A8" s="12" t="s">
        <v>10</v>
      </c>
      <c r="B8" s="31" t="s">
        <v>56</v>
      </c>
      <c r="C8" s="3"/>
      <c r="D8" s="17"/>
      <c r="E8" s="17"/>
      <c r="F8" s="3"/>
      <c r="G8" s="3"/>
      <c r="H8" s="31"/>
      <c r="J8" s="3"/>
    </row>
    <row r="9" spans="1:10" ht="9" customHeight="1">
      <c r="A9" s="2"/>
      <c r="B9" s="2"/>
      <c r="C9" s="2"/>
      <c r="D9" s="2"/>
      <c r="E9" s="2"/>
      <c r="F9" s="2"/>
      <c r="G9" s="2"/>
      <c r="H9" s="2"/>
      <c r="J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68</v>
      </c>
      <c r="B15" s="20">
        <f>47180.4+14785.65</f>
        <v>61966.05</v>
      </c>
      <c r="C15" s="20">
        <v>0</v>
      </c>
      <c r="D15" s="20">
        <f>SUM(B15:C15)</f>
        <v>61966.05</v>
      </c>
      <c r="E15" s="1"/>
      <c r="F15" s="33"/>
      <c r="G15" s="1"/>
      <c r="H15" s="1"/>
    </row>
    <row r="16" spans="1:8" ht="12.75">
      <c r="A16" s="5" t="s">
        <v>69</v>
      </c>
      <c r="B16" s="20">
        <f>45154.77+16878.36</f>
        <v>62033.13</v>
      </c>
      <c r="C16" s="20">
        <v>2518.13</v>
      </c>
      <c r="D16" s="20">
        <f>SUM(B16:C16)</f>
        <v>64551.259999999995</v>
      </c>
      <c r="E16" s="1"/>
      <c r="F16" s="1"/>
      <c r="G16" s="1"/>
      <c r="H16" s="1"/>
    </row>
    <row r="17" spans="1:8" ht="12.75">
      <c r="A17" s="5" t="s">
        <v>70</v>
      </c>
      <c r="B17" s="20">
        <f>H48+H55+H60</f>
        <v>19260.104000000003</v>
      </c>
      <c r="C17" s="20">
        <f>H71+H76+H84</f>
        <v>92090.364</v>
      </c>
      <c r="D17" s="20">
        <f>SUM(B17:C17)</f>
        <v>111350.46800000001</v>
      </c>
      <c r="E17" s="1"/>
      <c r="F17" s="1"/>
      <c r="G17" s="1"/>
      <c r="H17" s="1"/>
    </row>
    <row r="18" spans="1:8" ht="12.75">
      <c r="A18" s="5" t="s">
        <v>71</v>
      </c>
      <c r="B18" s="46">
        <f>B16-B17</f>
        <v>42773.026</v>
      </c>
      <c r="C18" s="46">
        <f>C16-C17</f>
        <v>-89572.234</v>
      </c>
      <c r="D18" s="46">
        <f>SUM(B18:C18)</f>
        <v>-46799.208</v>
      </c>
      <c r="E18" s="1"/>
      <c r="F18" s="1"/>
      <c r="G18" s="1"/>
      <c r="H18" s="1"/>
    </row>
    <row r="19" spans="1:10" ht="6" customHeight="1">
      <c r="A19" s="1"/>
      <c r="B19" s="21"/>
      <c r="C19" s="21"/>
      <c r="D19" s="21"/>
      <c r="E19" s="21"/>
      <c r="F19" s="1"/>
      <c r="G19" s="1"/>
      <c r="H19" s="1"/>
      <c r="J19" s="1"/>
    </row>
    <row r="20" spans="1:8" ht="12.75">
      <c r="A20" s="11"/>
      <c r="B20" s="22"/>
      <c r="C20" s="23" t="s">
        <v>5</v>
      </c>
      <c r="D20" s="47">
        <f>D18</f>
        <v>-46799.208</v>
      </c>
      <c r="H20" s="8"/>
    </row>
    <row r="21" spans="2:8" ht="6.75" customHeight="1">
      <c r="B21" s="22"/>
      <c r="C21" s="22"/>
      <c r="D21" s="48"/>
      <c r="H21" s="8"/>
    </row>
    <row r="22" spans="1:8" ht="12.75">
      <c r="A22" s="11"/>
      <c r="B22" s="22"/>
      <c r="C22" s="23" t="s">
        <v>3</v>
      </c>
      <c r="D22" s="47">
        <v>-23527.17</v>
      </c>
      <c r="H22" s="8"/>
    </row>
    <row r="23" spans="2:8" ht="5.25" customHeight="1">
      <c r="B23" s="22"/>
      <c r="C23" s="22"/>
      <c r="D23" s="48"/>
      <c r="H23" s="8"/>
    </row>
    <row r="24" spans="1:8" ht="12.75">
      <c r="A24" s="11"/>
      <c r="B24" s="22"/>
      <c r="C24" s="23" t="s">
        <v>4</v>
      </c>
      <c r="D24" s="47">
        <f>D20+D22</f>
        <v>-70326.378</v>
      </c>
      <c r="H24" s="8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J25" s="1"/>
    </row>
    <row r="26" spans="1:10" ht="12.75" customHeight="1">
      <c r="A26" s="94" t="s">
        <v>62</v>
      </c>
      <c r="B26" s="95"/>
      <c r="C26" s="95"/>
      <c r="D26" s="95"/>
      <c r="E26" s="95"/>
      <c r="F26" s="95"/>
      <c r="G26" s="95"/>
      <c r="H26" s="26" t="s">
        <v>18</v>
      </c>
      <c r="J26" s="1"/>
    </row>
    <row r="27" spans="1:10" ht="12.75" customHeight="1">
      <c r="A27" s="96" t="s">
        <v>19</v>
      </c>
      <c r="B27" s="96"/>
      <c r="C27" s="96"/>
      <c r="D27" s="96"/>
      <c r="E27" s="96"/>
      <c r="F27" s="96"/>
      <c r="G27" s="96"/>
      <c r="H27" s="27">
        <v>4.99</v>
      </c>
      <c r="J27" s="1"/>
    </row>
    <row r="28" spans="1:10" ht="12.75" customHeight="1">
      <c r="A28" s="96" t="s">
        <v>20</v>
      </c>
      <c r="B28" s="96"/>
      <c r="C28" s="96"/>
      <c r="D28" s="96"/>
      <c r="E28" s="96"/>
      <c r="F28" s="96"/>
      <c r="G28" s="96"/>
      <c r="H28" s="27">
        <v>0.7</v>
      </c>
      <c r="J28" s="1"/>
    </row>
    <row r="29" spans="1:10" ht="12.75" customHeight="1">
      <c r="A29" s="91" t="s">
        <v>16</v>
      </c>
      <c r="B29" s="92"/>
      <c r="C29" s="92"/>
      <c r="D29" s="92"/>
      <c r="E29" s="92"/>
      <c r="F29" s="92"/>
      <c r="G29" s="93"/>
      <c r="H29" s="28">
        <f>SUM(H27:H28)</f>
        <v>5.69</v>
      </c>
      <c r="J29" s="1"/>
    </row>
    <row r="30" spans="1:10" ht="12.75" customHeight="1">
      <c r="A30" s="96"/>
      <c r="B30" s="96"/>
      <c r="C30" s="96"/>
      <c r="D30" s="96"/>
      <c r="E30" s="96"/>
      <c r="F30" s="96"/>
      <c r="G30" s="96"/>
      <c r="H30" s="27"/>
      <c r="J30" s="1"/>
    </row>
    <row r="31" spans="1:10" ht="12.75" customHeight="1">
      <c r="A31" s="96" t="s">
        <v>21</v>
      </c>
      <c r="B31" s="96"/>
      <c r="C31" s="96"/>
      <c r="D31" s="96"/>
      <c r="E31" s="96"/>
      <c r="F31" s="96"/>
      <c r="G31" s="96"/>
      <c r="H31" s="27">
        <v>4.54</v>
      </c>
      <c r="J31" s="1"/>
    </row>
    <row r="32" spans="1:10" ht="12.75" customHeight="1">
      <c r="A32" s="96" t="s">
        <v>22</v>
      </c>
      <c r="B32" s="96"/>
      <c r="C32" s="96"/>
      <c r="D32" s="96"/>
      <c r="E32" s="96"/>
      <c r="F32" s="96"/>
      <c r="G32" s="96"/>
      <c r="H32" s="27">
        <v>0</v>
      </c>
      <c r="J32" s="1"/>
    </row>
    <row r="33" spans="1:10" ht="12.75" customHeight="1">
      <c r="A33" s="96" t="s">
        <v>23</v>
      </c>
      <c r="B33" s="96"/>
      <c r="C33" s="96"/>
      <c r="D33" s="96"/>
      <c r="E33" s="96"/>
      <c r="F33" s="96"/>
      <c r="G33" s="96"/>
      <c r="H33" s="27">
        <v>2.22</v>
      </c>
      <c r="J33" s="1"/>
    </row>
    <row r="34" spans="1:10" ht="12.75" customHeight="1">
      <c r="A34" s="91" t="s">
        <v>17</v>
      </c>
      <c r="B34" s="92"/>
      <c r="C34" s="92"/>
      <c r="D34" s="92"/>
      <c r="E34" s="92"/>
      <c r="F34" s="92"/>
      <c r="G34" s="93"/>
      <c r="H34" s="28">
        <f>SUM(H31:H33)</f>
        <v>6.76</v>
      </c>
      <c r="J34" s="1"/>
    </row>
    <row r="35" spans="1:10" ht="12.75" customHeight="1">
      <c r="A35" s="96"/>
      <c r="B35" s="96"/>
      <c r="C35" s="96"/>
      <c r="D35" s="96"/>
      <c r="E35" s="96"/>
      <c r="F35" s="96"/>
      <c r="G35" s="96"/>
      <c r="H35" s="27"/>
      <c r="J35" s="1"/>
    </row>
    <row r="36" spans="1:10" ht="12.75" customHeight="1">
      <c r="A36" s="91" t="s">
        <v>26</v>
      </c>
      <c r="B36" s="92"/>
      <c r="C36" s="92"/>
      <c r="D36" s="92"/>
      <c r="E36" s="92"/>
      <c r="F36" s="92"/>
      <c r="G36" s="93"/>
      <c r="H36" s="28">
        <f>H29+H34</f>
        <v>12.45</v>
      </c>
      <c r="J36" s="1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J37" s="1"/>
    </row>
    <row r="38" spans="1:11" ht="13.5">
      <c r="A38" s="84" t="s">
        <v>54</v>
      </c>
      <c r="B38" s="85"/>
      <c r="C38" s="85"/>
      <c r="D38" s="85"/>
      <c r="E38" s="85"/>
      <c r="F38" s="85"/>
      <c r="G38" s="85"/>
      <c r="H38" s="86"/>
      <c r="J38" s="35"/>
      <c r="K38" s="35"/>
    </row>
    <row r="39" spans="1:11" ht="6" customHeight="1">
      <c r="A39" s="1"/>
      <c r="B39" s="1"/>
      <c r="C39" s="1"/>
      <c r="D39" s="1"/>
      <c r="E39" s="1"/>
      <c r="F39" s="1"/>
      <c r="G39" s="1"/>
      <c r="H39" s="1"/>
      <c r="J39" s="36"/>
      <c r="K39" s="35"/>
    </row>
    <row r="40" spans="1:11" ht="12.75">
      <c r="A40" s="75" t="s">
        <v>27</v>
      </c>
      <c r="B40" s="76"/>
      <c r="C40" s="76"/>
      <c r="D40" s="77"/>
      <c r="E40" s="77"/>
      <c r="F40" s="77"/>
      <c r="G40" s="78"/>
      <c r="H40" s="4" t="s">
        <v>72</v>
      </c>
      <c r="J40" s="37"/>
      <c r="K40" s="37"/>
    </row>
    <row r="41" spans="1:11" ht="47.25" customHeight="1">
      <c r="A41" s="72" t="s">
        <v>28</v>
      </c>
      <c r="B41" s="73"/>
      <c r="C41" s="73"/>
      <c r="D41" s="73"/>
      <c r="E41" s="73"/>
      <c r="F41" s="73"/>
      <c r="G41" s="74"/>
      <c r="H41" s="29">
        <f aca="true" t="shared" si="0" ref="H41:H47">12*315.8*J41</f>
        <v>9057.144000000002</v>
      </c>
      <c r="J41" s="38">
        <v>2.39</v>
      </c>
      <c r="K41" s="39"/>
    </row>
    <row r="42" spans="1:11" ht="24.75" customHeight="1">
      <c r="A42" s="79" t="s">
        <v>29</v>
      </c>
      <c r="B42" s="80"/>
      <c r="C42" s="80"/>
      <c r="D42" s="80"/>
      <c r="E42" s="80"/>
      <c r="F42" s="80"/>
      <c r="G42" s="81"/>
      <c r="H42" s="29">
        <f t="shared" si="0"/>
        <v>2387.4480000000003</v>
      </c>
      <c r="J42" s="38">
        <v>0.63</v>
      </c>
      <c r="K42" s="40"/>
    </row>
    <row r="43" spans="1:11" ht="13.5" customHeight="1">
      <c r="A43" s="89" t="s">
        <v>30</v>
      </c>
      <c r="B43" s="90"/>
      <c r="C43" s="90"/>
      <c r="D43" s="90"/>
      <c r="E43" s="90"/>
      <c r="F43" s="90"/>
      <c r="G43" s="90"/>
      <c r="H43" s="29">
        <f t="shared" si="0"/>
        <v>1288.4640000000002</v>
      </c>
      <c r="J43" s="38">
        <v>0.34</v>
      </c>
      <c r="K43" s="40"/>
    </row>
    <row r="44" spans="1:11" ht="24.75" customHeight="1">
      <c r="A44" s="79" t="s">
        <v>31</v>
      </c>
      <c r="B44" s="80"/>
      <c r="C44" s="80"/>
      <c r="D44" s="80"/>
      <c r="E44" s="80"/>
      <c r="F44" s="80"/>
      <c r="G44" s="81"/>
      <c r="H44" s="29">
        <f t="shared" si="0"/>
        <v>1288.4640000000002</v>
      </c>
      <c r="J44" s="38">
        <v>0.34</v>
      </c>
      <c r="K44" s="40"/>
    </row>
    <row r="45" spans="1:11" ht="13.5" customHeight="1">
      <c r="A45" s="89" t="s">
        <v>32</v>
      </c>
      <c r="B45" s="90"/>
      <c r="C45" s="90"/>
      <c r="D45" s="90"/>
      <c r="E45" s="90"/>
      <c r="F45" s="90"/>
      <c r="G45" s="90"/>
      <c r="H45" s="29">
        <f t="shared" si="0"/>
        <v>682.128</v>
      </c>
      <c r="J45" s="38">
        <v>0.18</v>
      </c>
      <c r="K45" s="40"/>
    </row>
    <row r="46" spans="1:11" ht="47.25" customHeight="1">
      <c r="A46" s="72" t="s">
        <v>34</v>
      </c>
      <c r="B46" s="73"/>
      <c r="C46" s="73"/>
      <c r="D46" s="73"/>
      <c r="E46" s="73"/>
      <c r="F46" s="73"/>
      <c r="G46" s="74"/>
      <c r="H46" s="29">
        <f t="shared" si="0"/>
        <v>3334.8480000000004</v>
      </c>
      <c r="J46" s="38">
        <v>0.88</v>
      </c>
      <c r="K46" s="40"/>
    </row>
    <row r="47" spans="1:11" ht="24.75" customHeight="1">
      <c r="A47" s="79" t="s">
        <v>33</v>
      </c>
      <c r="B47" s="80"/>
      <c r="C47" s="80"/>
      <c r="D47" s="80"/>
      <c r="E47" s="80"/>
      <c r="F47" s="80"/>
      <c r="G47" s="81"/>
      <c r="H47" s="29">
        <f t="shared" si="0"/>
        <v>871.6080000000002</v>
      </c>
      <c r="J47" s="38">
        <v>0.23</v>
      </c>
      <c r="K47" s="40"/>
    </row>
    <row r="48" spans="1:11" ht="12.75">
      <c r="A48" s="6"/>
      <c r="B48" s="7"/>
      <c r="C48" s="7"/>
      <c r="D48" s="7"/>
      <c r="E48" s="7"/>
      <c r="F48" s="7"/>
      <c r="G48" s="7"/>
      <c r="H48" s="30">
        <f>SUM(H41:H47)</f>
        <v>18910.104000000003</v>
      </c>
      <c r="J48" s="41"/>
      <c r="K48" s="42"/>
    </row>
    <row r="49" spans="1:11" ht="6" customHeight="1">
      <c r="A49" s="1"/>
      <c r="B49" s="1"/>
      <c r="C49" s="1"/>
      <c r="D49" s="1"/>
      <c r="E49" s="1"/>
      <c r="F49" s="1"/>
      <c r="G49" s="1"/>
      <c r="H49" s="1"/>
      <c r="J49" s="36"/>
      <c r="K49" s="35"/>
    </row>
    <row r="50" spans="1:11" ht="12.75">
      <c r="A50" s="75" t="s">
        <v>35</v>
      </c>
      <c r="B50" s="76"/>
      <c r="C50" s="76"/>
      <c r="D50" s="77"/>
      <c r="E50" s="77"/>
      <c r="F50" s="77"/>
      <c r="G50" s="78"/>
      <c r="H50" s="4" t="s">
        <v>72</v>
      </c>
      <c r="J50" s="37"/>
      <c r="K50" s="37"/>
    </row>
    <row r="51" spans="1:13" ht="24" customHeight="1">
      <c r="A51" s="72" t="s">
        <v>77</v>
      </c>
      <c r="B51" s="73"/>
      <c r="C51" s="73"/>
      <c r="D51" s="73"/>
      <c r="E51" s="73"/>
      <c r="F51" s="73"/>
      <c r="G51" s="74"/>
      <c r="H51" s="29">
        <f>350</f>
        <v>350</v>
      </c>
      <c r="J51" s="38">
        <v>0.7</v>
      </c>
      <c r="K51" s="43"/>
      <c r="M51" s="32"/>
    </row>
    <row r="52" spans="1:13" ht="24.75" customHeight="1">
      <c r="A52" s="79" t="s">
        <v>51</v>
      </c>
      <c r="B52" s="80"/>
      <c r="C52" s="80"/>
      <c r="D52" s="80"/>
      <c r="E52" s="80"/>
      <c r="F52" s="80"/>
      <c r="G52" s="81"/>
      <c r="H52" s="29">
        <v>0</v>
      </c>
      <c r="J52" s="38">
        <v>0</v>
      </c>
      <c r="K52" s="39"/>
      <c r="M52" s="32"/>
    </row>
    <row r="53" spans="1:11" ht="24.75" customHeight="1">
      <c r="A53" s="79" t="s">
        <v>52</v>
      </c>
      <c r="B53" s="80"/>
      <c r="C53" s="80"/>
      <c r="D53" s="80"/>
      <c r="E53" s="80"/>
      <c r="F53" s="80"/>
      <c r="G53" s="81"/>
      <c r="H53" s="29">
        <v>0</v>
      </c>
      <c r="J53" s="38">
        <v>0</v>
      </c>
      <c r="K53" s="39"/>
    </row>
    <row r="54" spans="1:11" ht="36" customHeight="1">
      <c r="A54" s="79" t="s">
        <v>53</v>
      </c>
      <c r="B54" s="80"/>
      <c r="C54" s="80"/>
      <c r="D54" s="80"/>
      <c r="E54" s="80"/>
      <c r="F54" s="80"/>
      <c r="G54" s="81"/>
      <c r="H54" s="29">
        <v>0</v>
      </c>
      <c r="J54" s="38">
        <v>0</v>
      </c>
      <c r="K54" s="39"/>
    </row>
    <row r="55" spans="1:11" ht="12.75">
      <c r="A55" s="6"/>
      <c r="B55" s="7"/>
      <c r="C55" s="7"/>
      <c r="D55" s="7"/>
      <c r="E55" s="7"/>
      <c r="F55" s="7"/>
      <c r="G55" s="7"/>
      <c r="H55" s="30">
        <f>SUM(H51:H54)</f>
        <v>350</v>
      </c>
      <c r="J55" s="41"/>
      <c r="K55" s="42"/>
    </row>
    <row r="56" spans="1:11" ht="6" customHeight="1">
      <c r="A56" s="1"/>
      <c r="B56" s="1"/>
      <c r="C56" s="1"/>
      <c r="D56" s="1"/>
      <c r="E56" s="1"/>
      <c r="F56" s="1"/>
      <c r="G56" s="1"/>
      <c r="H56" s="1"/>
      <c r="J56" s="36"/>
      <c r="K56" s="35"/>
    </row>
    <row r="57" spans="1:11" ht="12.75">
      <c r="A57" s="75" t="s">
        <v>43</v>
      </c>
      <c r="B57" s="76"/>
      <c r="C57" s="76"/>
      <c r="D57" s="77"/>
      <c r="E57" s="77"/>
      <c r="F57" s="77"/>
      <c r="G57" s="78"/>
      <c r="H57" s="4" t="s">
        <v>72</v>
      </c>
      <c r="J57" s="37"/>
      <c r="K57" s="37"/>
    </row>
    <row r="58" spans="1:11" ht="12.75" customHeight="1">
      <c r="A58" s="72" t="s">
        <v>42</v>
      </c>
      <c r="B58" s="73"/>
      <c r="C58" s="73"/>
      <c r="D58" s="73"/>
      <c r="E58" s="73"/>
      <c r="F58" s="73"/>
      <c r="G58" s="74"/>
      <c r="H58" s="45">
        <v>0</v>
      </c>
      <c r="J58" s="38">
        <v>2.19</v>
      </c>
      <c r="K58" s="44"/>
    </row>
    <row r="59" spans="1:11" ht="24" customHeight="1">
      <c r="A59" s="72" t="s">
        <v>47</v>
      </c>
      <c r="B59" s="73"/>
      <c r="C59" s="73"/>
      <c r="D59" s="73"/>
      <c r="E59" s="73"/>
      <c r="F59" s="73"/>
      <c r="G59" s="74"/>
      <c r="H59" s="29">
        <v>0</v>
      </c>
      <c r="J59" s="38"/>
      <c r="K59" s="39"/>
    </row>
    <row r="60" spans="1:11" ht="12.75">
      <c r="A60" s="6"/>
      <c r="B60" s="7"/>
      <c r="C60" s="7"/>
      <c r="D60" s="7"/>
      <c r="E60" s="7"/>
      <c r="F60" s="7"/>
      <c r="G60" s="7"/>
      <c r="H60" s="30">
        <f>SUM(H58:H59)</f>
        <v>0</v>
      </c>
      <c r="J60" s="41"/>
      <c r="K60" s="42"/>
    </row>
    <row r="61" spans="1:11" ht="11.25" customHeight="1">
      <c r="A61" s="1"/>
      <c r="B61" s="1"/>
      <c r="C61" s="1"/>
      <c r="D61" s="1"/>
      <c r="E61" s="1"/>
      <c r="F61" s="1"/>
      <c r="G61" s="1"/>
      <c r="H61" s="1"/>
      <c r="J61" s="36"/>
      <c r="K61" s="35"/>
    </row>
    <row r="62" spans="1:11" ht="13.5">
      <c r="A62" s="84" t="s">
        <v>55</v>
      </c>
      <c r="B62" s="85"/>
      <c r="C62" s="85"/>
      <c r="D62" s="85"/>
      <c r="E62" s="85"/>
      <c r="F62" s="85"/>
      <c r="G62" s="85"/>
      <c r="H62" s="86"/>
      <c r="J62" s="35"/>
      <c r="K62" s="35"/>
    </row>
    <row r="63" spans="1:11" ht="6" customHeight="1">
      <c r="A63" s="1"/>
      <c r="B63" s="1"/>
      <c r="C63" s="1"/>
      <c r="D63" s="1"/>
      <c r="E63" s="1"/>
      <c r="F63" s="1"/>
      <c r="G63" s="1"/>
      <c r="H63" s="1"/>
      <c r="J63" s="36"/>
      <c r="K63" s="35"/>
    </row>
    <row r="64" spans="1:11" ht="12.75">
      <c r="A64" s="75" t="s">
        <v>41</v>
      </c>
      <c r="B64" s="76"/>
      <c r="C64" s="76"/>
      <c r="D64" s="77"/>
      <c r="E64" s="77"/>
      <c r="F64" s="77"/>
      <c r="G64" s="78"/>
      <c r="H64" s="4" t="s">
        <v>72</v>
      </c>
      <c r="J64" s="37"/>
      <c r="K64" s="37"/>
    </row>
    <row r="65" spans="1:11" ht="36.75" customHeight="1">
      <c r="A65" s="72" t="s">
        <v>36</v>
      </c>
      <c r="B65" s="73"/>
      <c r="C65" s="73"/>
      <c r="D65" s="73"/>
      <c r="E65" s="73"/>
      <c r="F65" s="73"/>
      <c r="G65" s="74"/>
      <c r="H65" s="29">
        <f aca="true" t="shared" si="1" ref="H65:H70">12*315.8*J65</f>
        <v>4433.832</v>
      </c>
      <c r="J65" s="38">
        <v>1.17</v>
      </c>
      <c r="K65" s="39"/>
    </row>
    <row r="66" spans="1:11" ht="24.75" customHeight="1">
      <c r="A66" s="79" t="s">
        <v>37</v>
      </c>
      <c r="B66" s="80"/>
      <c r="C66" s="80"/>
      <c r="D66" s="80"/>
      <c r="E66" s="80"/>
      <c r="F66" s="80"/>
      <c r="G66" s="81"/>
      <c r="H66" s="29">
        <f t="shared" si="1"/>
        <v>3979.0800000000004</v>
      </c>
      <c r="J66" s="38">
        <v>1.05</v>
      </c>
      <c r="K66" s="40"/>
    </row>
    <row r="67" spans="1:11" ht="36.75" customHeight="1">
      <c r="A67" s="72" t="s">
        <v>46</v>
      </c>
      <c r="B67" s="73"/>
      <c r="C67" s="73"/>
      <c r="D67" s="73"/>
      <c r="E67" s="73"/>
      <c r="F67" s="73"/>
      <c r="G67" s="74"/>
      <c r="H67" s="29">
        <f t="shared" si="1"/>
        <v>4774.896000000001</v>
      </c>
      <c r="J67" s="38">
        <v>1.26</v>
      </c>
      <c r="K67" s="40"/>
    </row>
    <row r="68" spans="1:11" ht="24.75" customHeight="1">
      <c r="A68" s="79" t="s">
        <v>38</v>
      </c>
      <c r="B68" s="80"/>
      <c r="C68" s="80"/>
      <c r="D68" s="80"/>
      <c r="E68" s="80"/>
      <c r="F68" s="80"/>
      <c r="G68" s="81"/>
      <c r="H68" s="29">
        <f t="shared" si="1"/>
        <v>1591.632</v>
      </c>
      <c r="J68" s="38">
        <v>0.42</v>
      </c>
      <c r="K68" s="40"/>
    </row>
    <row r="69" spans="1:11" ht="25.5" customHeight="1">
      <c r="A69" s="72" t="s">
        <v>39</v>
      </c>
      <c r="B69" s="73"/>
      <c r="C69" s="73"/>
      <c r="D69" s="73"/>
      <c r="E69" s="73"/>
      <c r="F69" s="73"/>
      <c r="G69" s="74"/>
      <c r="H69" s="29">
        <f t="shared" si="1"/>
        <v>1667.4240000000002</v>
      </c>
      <c r="J69" s="38">
        <v>0.44</v>
      </c>
      <c r="K69" s="40"/>
    </row>
    <row r="70" spans="1:11" ht="24.75" customHeight="1">
      <c r="A70" s="79" t="s">
        <v>40</v>
      </c>
      <c r="B70" s="80"/>
      <c r="C70" s="80"/>
      <c r="D70" s="80"/>
      <c r="E70" s="80"/>
      <c r="F70" s="80"/>
      <c r="G70" s="81"/>
      <c r="H70" s="29">
        <f t="shared" si="1"/>
        <v>757.9200000000001</v>
      </c>
      <c r="J70" s="38">
        <v>0.2</v>
      </c>
      <c r="K70" s="40"/>
    </row>
    <row r="71" spans="1:11" ht="12.75">
      <c r="A71" s="6"/>
      <c r="B71" s="7"/>
      <c r="C71" s="7"/>
      <c r="D71" s="7"/>
      <c r="E71" s="7"/>
      <c r="F71" s="7"/>
      <c r="G71" s="7"/>
      <c r="H71" s="30">
        <f>SUM(H65:H70)</f>
        <v>17204.784</v>
      </c>
      <c r="J71" s="41"/>
      <c r="K71" s="42"/>
    </row>
    <row r="72" spans="1:11" ht="6" customHeight="1">
      <c r="A72" s="1"/>
      <c r="B72" s="1"/>
      <c r="C72" s="1"/>
      <c r="D72" s="1"/>
      <c r="E72" s="1"/>
      <c r="F72" s="1"/>
      <c r="G72" s="1"/>
      <c r="H72" s="1"/>
      <c r="J72" s="36"/>
      <c r="K72" s="35"/>
    </row>
    <row r="73" spans="1:11" ht="12.75">
      <c r="A73" s="75" t="s">
        <v>44</v>
      </c>
      <c r="B73" s="76"/>
      <c r="C73" s="76"/>
      <c r="D73" s="77"/>
      <c r="E73" s="77"/>
      <c r="F73" s="77"/>
      <c r="G73" s="78"/>
      <c r="H73" s="4" t="s">
        <v>72</v>
      </c>
      <c r="J73" s="37"/>
      <c r="K73" s="37"/>
    </row>
    <row r="74" spans="1:11" ht="62.25" customHeight="1">
      <c r="A74" s="72" t="s">
        <v>73</v>
      </c>
      <c r="B74" s="73"/>
      <c r="C74" s="73"/>
      <c r="D74" s="73"/>
      <c r="E74" s="73"/>
      <c r="F74" s="73"/>
      <c r="G74" s="74"/>
      <c r="H74" s="29">
        <f>10712.81+2700+59142.77</f>
        <v>72555.58</v>
      </c>
      <c r="J74" s="38"/>
      <c r="K74" s="39"/>
    </row>
    <row r="75" spans="1:11" ht="34.5" customHeight="1">
      <c r="A75" s="79" t="s">
        <v>50</v>
      </c>
      <c r="B75" s="80"/>
      <c r="C75" s="80"/>
      <c r="D75" s="80"/>
      <c r="E75" s="80"/>
      <c r="F75" s="80"/>
      <c r="G75" s="81"/>
      <c r="H75" s="29">
        <v>0</v>
      </c>
      <c r="J75" s="38"/>
      <c r="K75" s="39"/>
    </row>
    <row r="76" spans="1:11" ht="12.75">
      <c r="A76" s="6"/>
      <c r="B76" s="7"/>
      <c r="C76" s="7"/>
      <c r="D76" s="7"/>
      <c r="E76" s="7"/>
      <c r="F76" s="7"/>
      <c r="G76" s="7"/>
      <c r="H76" s="30">
        <f>SUM(H74:H75)</f>
        <v>72555.58</v>
      </c>
      <c r="J76" s="41"/>
      <c r="K76" s="42"/>
    </row>
    <row r="77" spans="1:11" ht="6" customHeight="1">
      <c r="A77" s="1"/>
      <c r="B77" s="1"/>
      <c r="C77" s="1"/>
      <c r="D77" s="1"/>
      <c r="E77" s="1"/>
      <c r="F77" s="1"/>
      <c r="G77" s="1"/>
      <c r="H77" s="1"/>
      <c r="J77" s="36"/>
      <c r="K77" s="35"/>
    </row>
    <row r="78" spans="1:11" ht="12.75">
      <c r="A78" s="75" t="s">
        <v>45</v>
      </c>
      <c r="B78" s="76"/>
      <c r="C78" s="76"/>
      <c r="D78" s="77"/>
      <c r="E78" s="77"/>
      <c r="F78" s="77"/>
      <c r="G78" s="78"/>
      <c r="H78" s="4" t="s">
        <v>72</v>
      </c>
      <c r="J78" s="37"/>
      <c r="K78" s="37"/>
    </row>
    <row r="79" spans="1:11" ht="24.75" customHeight="1">
      <c r="A79" s="72" t="s">
        <v>74</v>
      </c>
      <c r="B79" s="73"/>
      <c r="C79" s="73"/>
      <c r="D79" s="73"/>
      <c r="E79" s="73"/>
      <c r="F79" s="73"/>
      <c r="G79" s="74"/>
      <c r="H79" s="29">
        <v>0</v>
      </c>
      <c r="J79" s="38"/>
      <c r="K79" s="39"/>
    </row>
    <row r="80" spans="1:11" ht="24.75" customHeight="1">
      <c r="A80" s="72" t="s">
        <v>75</v>
      </c>
      <c r="B80" s="73"/>
      <c r="C80" s="73"/>
      <c r="D80" s="73"/>
      <c r="E80" s="73"/>
      <c r="F80" s="73"/>
      <c r="G80" s="74"/>
      <c r="H80" s="29">
        <v>0</v>
      </c>
      <c r="J80" s="38"/>
      <c r="K80" s="39"/>
    </row>
    <row r="81" spans="1:11" ht="24.75" customHeight="1">
      <c r="A81" s="79" t="s">
        <v>48</v>
      </c>
      <c r="B81" s="80"/>
      <c r="C81" s="80"/>
      <c r="D81" s="80"/>
      <c r="E81" s="80"/>
      <c r="F81" s="80"/>
      <c r="G81" s="81"/>
      <c r="H81" s="29">
        <v>0</v>
      </c>
      <c r="J81" s="38"/>
      <c r="K81" s="39"/>
    </row>
    <row r="82" spans="1:11" ht="24.75" customHeight="1">
      <c r="A82" s="79" t="s">
        <v>49</v>
      </c>
      <c r="B82" s="80"/>
      <c r="C82" s="80"/>
      <c r="D82" s="80"/>
      <c r="E82" s="80"/>
      <c r="F82" s="80"/>
      <c r="G82" s="81"/>
      <c r="H82" s="29">
        <v>0</v>
      </c>
      <c r="J82" s="38"/>
      <c r="K82" s="39"/>
    </row>
    <row r="83" spans="1:11" ht="52.5" customHeight="1">
      <c r="A83" s="82" t="s">
        <v>76</v>
      </c>
      <c r="B83" s="83"/>
      <c r="C83" s="83"/>
      <c r="D83" s="83"/>
      <c r="E83" s="83"/>
      <c r="F83" s="83"/>
      <c r="G83" s="99"/>
      <c r="H83" s="29">
        <f>230+2100</f>
        <v>2330</v>
      </c>
      <c r="J83" s="38">
        <v>2.22</v>
      </c>
      <c r="K83" s="43"/>
    </row>
    <row r="84" spans="1:11" ht="12.75">
      <c r="A84" s="6"/>
      <c r="B84" s="7"/>
      <c r="C84" s="7"/>
      <c r="D84" s="7"/>
      <c r="E84" s="7"/>
      <c r="F84" s="7"/>
      <c r="G84" s="7"/>
      <c r="H84" s="30">
        <f>SUM(H79:H83)</f>
        <v>2330</v>
      </c>
      <c r="J84" s="41"/>
      <c r="K84" s="42"/>
    </row>
    <row r="85" ht="12.75">
      <c r="N85" s="4"/>
    </row>
    <row r="86" ht="12.75">
      <c r="A86" t="s">
        <v>63</v>
      </c>
    </row>
  </sheetData>
  <sheetProtection/>
  <mergeCells count="47">
    <mergeCell ref="A79:G79"/>
    <mergeCell ref="A78:G78"/>
    <mergeCell ref="A51:G51"/>
    <mergeCell ref="A54:G54"/>
    <mergeCell ref="A52:G52"/>
    <mergeCell ref="A53:G53"/>
    <mergeCell ref="A75:G75"/>
    <mergeCell ref="A59:G59"/>
    <mergeCell ref="A70:G70"/>
    <mergeCell ref="A69:G69"/>
    <mergeCell ref="A80:G80"/>
    <mergeCell ref="A82:G82"/>
    <mergeCell ref="A83:G83"/>
    <mergeCell ref="A81:G81"/>
    <mergeCell ref="A73:G73"/>
    <mergeCell ref="A74:G74"/>
    <mergeCell ref="A62:H62"/>
    <mergeCell ref="A57:G57"/>
    <mergeCell ref="A58:G58"/>
    <mergeCell ref="A65:G65"/>
    <mergeCell ref="A67:G67"/>
    <mergeCell ref="A68:G68"/>
    <mergeCell ref="A66:G66"/>
    <mergeCell ref="A64:G64"/>
    <mergeCell ref="A1:H1"/>
    <mergeCell ref="A2:H2"/>
    <mergeCell ref="A47:G47"/>
    <mergeCell ref="A44:G44"/>
    <mergeCell ref="A45:G45"/>
    <mergeCell ref="A29:G29"/>
    <mergeCell ref="A38:H38"/>
    <mergeCell ref="A42:G42"/>
    <mergeCell ref="A43:G43"/>
    <mergeCell ref="A26:G26"/>
    <mergeCell ref="A50:G50"/>
    <mergeCell ref="A40:G40"/>
    <mergeCell ref="A41:G41"/>
    <mergeCell ref="A30:G30"/>
    <mergeCell ref="A36:G36"/>
    <mergeCell ref="A35:G35"/>
    <mergeCell ref="A46:G46"/>
    <mergeCell ref="A27:G27"/>
    <mergeCell ref="A28:G28"/>
    <mergeCell ref="A34:G34"/>
    <mergeCell ref="A31:G31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2015-03-13T04:34:14Z</cp:lastPrinted>
  <dcterms:created xsi:type="dcterms:W3CDTF">2008-05-04T04:13:06Z</dcterms:created>
  <dcterms:modified xsi:type="dcterms:W3CDTF">2015-04-02T03:21:23Z</dcterms:modified>
  <cp:category/>
  <cp:version/>
  <cp:contentType/>
  <cp:contentStatus/>
</cp:coreProperties>
</file>