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<sst xmlns="http://schemas.openxmlformats.org/spreadsheetml/2006/main" count="256" uniqueCount="145">
  <si>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</si>
  <si>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</si>
  <si>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</si>
  <si>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</si>
  <si>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</si>
  <si>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</si>
  <si>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</si>
  <si>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</si>
  <si>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</si>
  <si>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</si>
  <si>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</si>
  <si>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</si>
  <si>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</si>
  <si>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</si>
  <si>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</si>
  <si>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</si>
  <si>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</si>
  <si>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</si>
  <si>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</si>
  <si>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</si>
  <si>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</si>
  <si>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</si>
  <si>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</si>
  <si>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</si>
  <si>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</si>
  <si>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</si>
  <si>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</si>
  <si>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</si>
  <si>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</si>
  <si>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</si>
  <si>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</si>
  <si>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</si>
  <si>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</si>
  <si>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</si>
  <si>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</si>
  <si>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</si>
  <si>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</si>
  <si>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</si>
  <si>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</si>
  <si>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</si>
  <si>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</si>
  <si>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</si>
  <si>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</si>
  <si>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</si>
  <si>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</si>
  <si>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</si>
  <si>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</si>
  <si>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</si>
  <si>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</si>
  <si>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</si>
  <si>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</si>
  <si>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</si>
  <si>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</si>
  <si>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</si>
  <si>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</si>
  <si>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</si>
  <si>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</si>
  <si>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</si>
  <si>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</si>
  <si>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</si>
  <si>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</si>
  <si>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</si>
  <si>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</si>
  <si>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Структура плановых затрат</t>
  </si>
  <si>
    <t>5,14 руб/кв.м/мес</t>
  </si>
  <si>
    <t>8 шт.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</si>
  <si>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>– выполняется собственниками самостоятельно</t>
    </r>
  </si>
  <si>
    <t>ул. Большая Подгорная,185</t>
  </si>
  <si>
    <t>Отчет ООО "УК "Ленинский массив"</t>
  </si>
  <si>
    <t>28 чел.</t>
  </si>
  <si>
    <t>333,2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</si>
  <si>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</si>
  <si>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</si>
  <si>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</si>
  <si>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</si>
  <si>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</si>
  <si>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по содержанию и ремонту общего имущества в многоквартирном доме за период:  2013г.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</si>
  <si>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с контейнерной площадки  - июнь, июль,август, сентябрь                                                                              – Скос травы- июнь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</si>
  <si>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</si>
  <si>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 </t>
    </r>
    <r>
      <rPr>
        <b/>
        <sz val="8"/>
        <rFont val="Arial Cyr"/>
        <family val="0"/>
      </rPr>
      <t>Сброс снега с кровли - январь ,Скол сосулек и снега с кровли -январь,декабрь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</si>
  <si>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</si>
  <si>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</si>
  <si>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</si>
  <si>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</si>
  <si>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</si>
  <si>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</si>
  <si>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</si>
  <si>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</si>
  <si>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</si>
  <si>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</si>
  <si>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</si>
  <si>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</si>
  <si>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</si>
  <si>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</si>
  <si>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</si>
  <si>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</si>
  <si>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</si>
  <si>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</si>
  <si>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</si>
  <si>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</si>
  <si>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</si>
  <si>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</si>
  <si>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</si>
  <si>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</si>
  <si>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</si>
  <si>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</si>
  <si>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</si>
  <si>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</si>
  <si>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</si>
  <si>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</si>
  <si>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</si>
  <si>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</si>
  <si>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</si>
  <si>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</si>
  <si>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12.12.14</t>
  </si>
  <si>
    <t>11:00</t>
  </si>
  <si>
    <t>12:00</t>
  </si>
  <si>
    <t>Снятие снежных навесов с кровли ж/д - 20м/п.</t>
  </si>
  <si>
    <t/>
  </si>
  <si>
    <t>мн.дом</t>
  </si>
  <si>
    <t>ул.Б.Подгорная,185</t>
  </si>
  <si>
    <t>Содержание общего имущества</t>
  </si>
  <si>
    <t>СОИ (системы)</t>
  </si>
  <si>
    <t>Крыши и водосточные системы</t>
  </si>
  <si>
    <t>01.08.14</t>
  </si>
  <si>
    <t>08:00</t>
  </si>
  <si>
    <t>09:00</t>
  </si>
  <si>
    <t>Скос травы на придомовой территории на площади 40 кв.м.</t>
  </si>
  <si>
    <t>бензин - 0,6л/час.</t>
  </si>
  <si>
    <t>04.06.14</t>
  </si>
  <si>
    <t>10:00</t>
  </si>
  <si>
    <t>Окос травы - 60 кв.м</t>
  </si>
  <si>
    <t>Бензин 0,6л/час.</t>
  </si>
  <si>
    <t>СОИ (работы)</t>
  </si>
  <si>
    <t>Сезонные работы</t>
  </si>
  <si>
    <t>14.02.14</t>
  </si>
  <si>
    <t>08:30</t>
  </si>
  <si>
    <t>Установка замка на двери чердака.</t>
  </si>
  <si>
    <t>Замок - 1 шт.- 50 руб.</t>
  </si>
  <si>
    <t>11.02.14</t>
  </si>
  <si>
    <t>09:30</t>
  </si>
  <si>
    <t>Сброс снега: кровля - 10м/п, козырёк - 2 кв.м.</t>
  </si>
  <si>
    <t>Директор ООО "УК "Ленинский массив"______________________________В.П.Карелин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</si>
  <si>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</t>
    </r>
    <r>
      <rPr>
        <b/>
        <sz val="8"/>
        <rFont val="Arial Cyr"/>
        <family val="0"/>
      </rPr>
      <t xml:space="preserve"> Скос травы (июнь)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</si>
  <si>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 </t>
    </r>
    <r>
      <rPr>
        <b/>
        <sz val="8"/>
        <rFont val="Arial Cyr"/>
        <family val="0"/>
      </rPr>
      <t xml:space="preserve">Сброс снега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</si>
</sst>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color indexed="48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2" fillId="3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9" borderId="0" xfId="53" applyFill="1" applyAlignment="1">
      <alignment/>
      <protection/>
    </xf>
    <xf numFmtId="0" fontId="0" fillId="29" borderId="0" xfId="0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5"/>
  <sheetViews>
    <sheetView tabSelected="1" workbookViewId="0" topLeftCell="A78">
      <selection activeCell="B17" sqref="B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.00390625" style="33" customWidth="1"/>
  </cols>
  <sheetData>
    <row r="1" spans="1:9" ht="15.75">
      <c r="A1" s="71" t="s">
        <v>68</v>
      </c>
      <c r="B1" s="71"/>
      <c r="C1" s="71"/>
      <c r="D1" s="71"/>
      <c r="E1" s="71"/>
      <c r="F1" s="71"/>
      <c r="G1" s="71"/>
      <c r="H1" s="71"/>
      <c r="I1" s="31"/>
    </row>
    <row r="2" spans="1:9" ht="12.75" customHeight="1">
      <c r="A2" s="72" t="s">
        <v>80</v>
      </c>
      <c r="B2" s="72"/>
      <c r="C2" s="72"/>
      <c r="D2" s="72"/>
      <c r="E2" s="72"/>
      <c r="F2" s="72"/>
      <c r="G2" s="72"/>
      <c r="H2" s="7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70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69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81</v>
      </c>
      <c r="B15" s="20">
        <f>8756.4+20551.8</f>
        <v>29308.199999999997</v>
      </c>
      <c r="C15" s="20">
        <v>20711.76</v>
      </c>
      <c r="D15" s="20">
        <f>SUM(B15:C15)</f>
        <v>50019.95999999999</v>
      </c>
      <c r="E15" s="1"/>
      <c r="F15" s="1"/>
      <c r="G15" s="1"/>
      <c r="H15" s="1"/>
    </row>
    <row r="16" spans="1:8" ht="12.75">
      <c r="A16" s="5" t="s">
        <v>82</v>
      </c>
      <c r="B16" s="20">
        <f>6076.58+13726.48</f>
        <v>19803.059999999998</v>
      </c>
      <c r="C16" s="20">
        <v>14392.7</v>
      </c>
      <c r="D16" s="20">
        <f>SUM(B16:C16)</f>
        <v>34195.759999999995</v>
      </c>
      <c r="E16" s="1"/>
      <c r="F16" s="1"/>
      <c r="G16" s="1"/>
      <c r="H16" s="1"/>
    </row>
    <row r="17" spans="1:8" ht="12.75">
      <c r="A17" s="5" t="s">
        <v>83</v>
      </c>
      <c r="B17" s="39">
        <f>H49+H56+H61</f>
        <v>28603.976000000002</v>
      </c>
      <c r="C17" s="39">
        <f>H72+H77+H85</f>
        <v>17048.12</v>
      </c>
      <c r="D17" s="39">
        <f>SUM(B17:C17)</f>
        <v>45652.096000000005</v>
      </c>
      <c r="E17" s="1"/>
      <c r="F17" s="1"/>
      <c r="G17" s="1"/>
      <c r="H17" s="1"/>
    </row>
    <row r="18" spans="1:8" ht="12.75">
      <c r="A18" s="5" t="s">
        <v>84</v>
      </c>
      <c r="B18" s="38">
        <f>B16-B17</f>
        <v>-8800.916000000005</v>
      </c>
      <c r="C18" s="38">
        <f>C16-C17</f>
        <v>-2655.4199999999983</v>
      </c>
      <c r="D18" s="38">
        <f>SUM(B18:C18)</f>
        <v>-11456.336000000003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85</v>
      </c>
      <c r="D20" s="36">
        <f>D18</f>
        <v>-11456.336000000003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86</v>
      </c>
      <c r="D22" s="36">
        <v>-54739.062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87</v>
      </c>
      <c r="D24" s="36">
        <f>D20+D22</f>
        <v>-66195.398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0" t="s">
        <v>63</v>
      </c>
      <c r="B26" s="61"/>
      <c r="C26" s="61"/>
      <c r="D26" s="61"/>
      <c r="E26" s="61"/>
      <c r="F26" s="61"/>
      <c r="G26" s="61"/>
      <c r="H26" s="25" t="s">
        <v>20</v>
      </c>
    </row>
    <row r="27" spans="1:8" ht="12.75" customHeight="1">
      <c r="A27" s="56" t="s">
        <v>21</v>
      </c>
      <c r="B27" s="56"/>
      <c r="C27" s="56"/>
      <c r="D27" s="56"/>
      <c r="E27" s="56"/>
      <c r="F27" s="56"/>
      <c r="G27" s="56"/>
      <c r="H27" s="26">
        <v>4.74</v>
      </c>
    </row>
    <row r="28" spans="1:8" ht="12.75" customHeight="1">
      <c r="A28" s="56" t="s">
        <v>22</v>
      </c>
      <c r="B28" s="56"/>
      <c r="C28" s="56"/>
      <c r="D28" s="56"/>
      <c r="E28" s="56"/>
      <c r="F28" s="56"/>
      <c r="G28" s="56"/>
      <c r="H28" s="26">
        <v>0.4</v>
      </c>
    </row>
    <row r="29" spans="1:8" ht="12.75" customHeight="1">
      <c r="A29" s="56" t="s">
        <v>17</v>
      </c>
      <c r="B29" s="56"/>
      <c r="C29" s="56"/>
      <c r="D29" s="56"/>
      <c r="E29" s="56"/>
      <c r="F29" s="56"/>
      <c r="G29" s="56"/>
      <c r="H29" s="26">
        <v>2.19</v>
      </c>
    </row>
    <row r="30" spans="1:8" ht="12.75" customHeight="1">
      <c r="A30" s="57" t="s">
        <v>18</v>
      </c>
      <c r="B30" s="58"/>
      <c r="C30" s="58"/>
      <c r="D30" s="58"/>
      <c r="E30" s="58"/>
      <c r="F30" s="58"/>
      <c r="G30" s="59"/>
      <c r="H30" s="27">
        <f>SUM(H27:H29)</f>
        <v>7.33</v>
      </c>
    </row>
    <row r="31" spans="1:8" ht="12.75" customHeight="1">
      <c r="A31" s="56"/>
      <c r="B31" s="56"/>
      <c r="C31" s="56"/>
      <c r="D31" s="56"/>
      <c r="E31" s="56"/>
      <c r="F31" s="56"/>
      <c r="G31" s="56"/>
      <c r="H31" s="26"/>
    </row>
    <row r="32" spans="1:8" ht="12.75" customHeight="1">
      <c r="A32" s="56" t="s">
        <v>23</v>
      </c>
      <c r="B32" s="56"/>
      <c r="C32" s="56"/>
      <c r="D32" s="56"/>
      <c r="E32" s="56"/>
      <c r="F32" s="56"/>
      <c r="G32" s="56"/>
      <c r="H32" s="26">
        <v>3.9</v>
      </c>
    </row>
    <row r="33" spans="1:8" ht="12.75" customHeight="1">
      <c r="A33" s="56" t="s">
        <v>24</v>
      </c>
      <c r="B33" s="56"/>
      <c r="C33" s="56"/>
      <c r="D33" s="56"/>
      <c r="E33" s="56"/>
      <c r="F33" s="56"/>
      <c r="G33" s="56"/>
      <c r="H33" s="26">
        <v>0</v>
      </c>
    </row>
    <row r="34" spans="1:8" ht="12.75" customHeight="1">
      <c r="A34" s="56" t="s">
        <v>25</v>
      </c>
      <c r="B34" s="56"/>
      <c r="C34" s="56"/>
      <c r="D34" s="56"/>
      <c r="E34" s="56"/>
      <c r="F34" s="56"/>
      <c r="G34" s="56"/>
      <c r="H34" s="26">
        <v>1.28</v>
      </c>
    </row>
    <row r="35" spans="1:8" ht="12.75" customHeight="1">
      <c r="A35" s="57" t="s">
        <v>19</v>
      </c>
      <c r="B35" s="58"/>
      <c r="C35" s="58"/>
      <c r="D35" s="58"/>
      <c r="E35" s="58"/>
      <c r="F35" s="58"/>
      <c r="G35" s="59"/>
      <c r="H35" s="27">
        <f>SUM(H32:H34)</f>
        <v>5.18</v>
      </c>
    </row>
    <row r="36" spans="1:8" ht="12.75" customHeight="1">
      <c r="A36" s="56"/>
      <c r="B36" s="56"/>
      <c r="C36" s="56"/>
      <c r="D36" s="56"/>
      <c r="E36" s="56"/>
      <c r="F36" s="56"/>
      <c r="G36" s="56"/>
      <c r="H36" s="26"/>
    </row>
    <row r="37" spans="1:8" ht="12.75" customHeight="1">
      <c r="A37" s="57" t="s">
        <v>28</v>
      </c>
      <c r="B37" s="58"/>
      <c r="C37" s="58"/>
      <c r="D37" s="58"/>
      <c r="E37" s="58"/>
      <c r="F37" s="58"/>
      <c r="G37" s="59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6" t="s">
        <v>60</v>
      </c>
      <c r="B39" s="77"/>
      <c r="C39" s="77"/>
      <c r="D39" s="77"/>
      <c r="E39" s="77"/>
      <c r="F39" s="77"/>
      <c r="G39" s="77"/>
      <c r="H39" s="7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4" t="s">
        <v>29</v>
      </c>
      <c r="B41" s="65"/>
      <c r="C41" s="65"/>
      <c r="D41" s="66"/>
      <c r="E41" s="66"/>
      <c r="F41" s="66"/>
      <c r="G41" s="67"/>
      <c r="H41" s="4" t="s">
        <v>88</v>
      </c>
    </row>
    <row r="42" spans="1:9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9556.176</v>
      </c>
      <c r="I42" s="35">
        <v>2.39</v>
      </c>
    </row>
    <row r="43" spans="1:9" ht="33.75" customHeight="1">
      <c r="A43" s="73" t="s">
        <v>31</v>
      </c>
      <c r="B43" s="74"/>
      <c r="C43" s="74"/>
      <c r="D43" s="74"/>
      <c r="E43" s="74"/>
      <c r="F43" s="74"/>
      <c r="G43" s="75"/>
      <c r="H43" s="28">
        <f>12*I43*B5</f>
        <v>2518.992</v>
      </c>
      <c r="I43" s="35">
        <v>0.63</v>
      </c>
    </row>
    <row r="44" spans="1:9" ht="13.5" customHeight="1">
      <c r="A44" s="62" t="s">
        <v>32</v>
      </c>
      <c r="B44" s="63"/>
      <c r="C44" s="63"/>
      <c r="D44" s="63"/>
      <c r="E44" s="63"/>
      <c r="F44" s="63"/>
      <c r="G44" s="63"/>
      <c r="H44" s="28">
        <f>12*B5*I44</f>
        <v>1359.456</v>
      </c>
      <c r="I44" s="35">
        <v>0.34</v>
      </c>
    </row>
    <row r="45" spans="1:9" ht="24.75" customHeight="1">
      <c r="A45" s="73" t="s">
        <v>33</v>
      </c>
      <c r="B45" s="74"/>
      <c r="C45" s="74"/>
      <c r="D45" s="74"/>
      <c r="E45" s="74"/>
      <c r="F45" s="74"/>
      <c r="G45" s="75"/>
      <c r="H45" s="28">
        <f>12*B5*I45</f>
        <v>1359.456</v>
      </c>
      <c r="I45" s="35">
        <v>0.34</v>
      </c>
    </row>
    <row r="46" spans="1:9" ht="13.5" customHeight="1">
      <c r="A46" s="62" t="s">
        <v>34</v>
      </c>
      <c r="B46" s="63"/>
      <c r="C46" s="63"/>
      <c r="D46" s="63"/>
      <c r="E46" s="63"/>
      <c r="F46" s="63"/>
      <c r="G46" s="63"/>
      <c r="H46" s="28">
        <f>12*B5*I46</f>
        <v>719.7119999999999</v>
      </c>
      <c r="I46" s="35">
        <v>0.18</v>
      </c>
    </row>
    <row r="47" spans="1:9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2598.96</v>
      </c>
      <c r="I47" s="35">
        <v>0.65</v>
      </c>
    </row>
    <row r="48" spans="1:9" ht="24.75" customHeight="1">
      <c r="A48" s="73" t="s">
        <v>35</v>
      </c>
      <c r="B48" s="74"/>
      <c r="C48" s="74"/>
      <c r="D48" s="74"/>
      <c r="E48" s="74"/>
      <c r="F48" s="74"/>
      <c r="G48" s="75"/>
      <c r="H48" s="28">
        <f>12*B5*I48</f>
        <v>839.6639999999999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18952.416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4" t="s">
        <v>37</v>
      </c>
      <c r="B51" s="65"/>
      <c r="C51" s="65"/>
      <c r="D51" s="66"/>
      <c r="E51" s="66"/>
      <c r="F51" s="66"/>
      <c r="G51" s="67"/>
      <c r="H51" s="4" t="s">
        <v>88</v>
      </c>
    </row>
    <row r="52" spans="1:9" ht="24.75" customHeight="1">
      <c r="A52" s="68" t="s">
        <v>144</v>
      </c>
      <c r="B52" s="69"/>
      <c r="C52" s="69"/>
      <c r="D52" s="69"/>
      <c r="E52" s="69"/>
      <c r="F52" s="69"/>
      <c r="G52" s="70"/>
      <c r="H52" s="28">
        <v>895.16</v>
      </c>
      <c r="I52" s="35">
        <v>0.4</v>
      </c>
    </row>
    <row r="53" spans="1:8" ht="24.75" customHeight="1">
      <c r="A53" s="73" t="s">
        <v>53</v>
      </c>
      <c r="B53" s="74"/>
      <c r="C53" s="74"/>
      <c r="D53" s="74"/>
      <c r="E53" s="74"/>
      <c r="F53" s="74"/>
      <c r="G53" s="75"/>
      <c r="H53" s="28">
        <v>0</v>
      </c>
    </row>
    <row r="54" spans="1:8" ht="24.75" customHeight="1">
      <c r="A54" s="73" t="s">
        <v>54</v>
      </c>
      <c r="B54" s="74"/>
      <c r="C54" s="74"/>
      <c r="D54" s="74"/>
      <c r="E54" s="74"/>
      <c r="F54" s="74"/>
      <c r="G54" s="75"/>
      <c r="H54" s="28">
        <v>0</v>
      </c>
    </row>
    <row r="55" spans="1:8" ht="36" customHeight="1">
      <c r="A55" s="73" t="s">
        <v>55</v>
      </c>
      <c r="B55" s="74"/>
      <c r="C55" s="74"/>
      <c r="D55" s="74"/>
      <c r="E55" s="74"/>
      <c r="F55" s="74"/>
      <c r="G55" s="7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895.16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4" t="s">
        <v>45</v>
      </c>
      <c r="B58" s="65"/>
      <c r="C58" s="65"/>
      <c r="D58" s="66"/>
      <c r="E58" s="66"/>
      <c r="F58" s="66"/>
      <c r="G58" s="67"/>
      <c r="H58" s="4" t="s">
        <v>88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v>8756.4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8756.4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6" t="s">
        <v>61</v>
      </c>
      <c r="B63" s="77"/>
      <c r="C63" s="77"/>
      <c r="D63" s="77"/>
      <c r="E63" s="77"/>
      <c r="F63" s="77"/>
      <c r="G63" s="77"/>
      <c r="H63" s="7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4" t="s">
        <v>43</v>
      </c>
      <c r="B65" s="65"/>
      <c r="C65" s="65"/>
      <c r="D65" s="66"/>
      <c r="E65" s="66"/>
      <c r="F65" s="66"/>
      <c r="G65" s="67"/>
      <c r="H65" s="4" t="s">
        <v>88</v>
      </c>
    </row>
    <row r="66" spans="1:9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4238.304</v>
      </c>
      <c r="I66" s="35">
        <v>1.06</v>
      </c>
    </row>
    <row r="67" spans="1:9" ht="24.75" customHeight="1">
      <c r="A67" s="73" t="s">
        <v>39</v>
      </c>
      <c r="B67" s="74"/>
      <c r="C67" s="74"/>
      <c r="D67" s="74"/>
      <c r="E67" s="74"/>
      <c r="F67" s="74"/>
      <c r="G67" s="75"/>
      <c r="H67" s="28">
        <f>12*B5*I67</f>
        <v>3598.56</v>
      </c>
      <c r="I67" s="35">
        <v>0.9</v>
      </c>
    </row>
    <row r="68" spans="1:9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5037.9839999999995</v>
      </c>
      <c r="I68" s="35">
        <v>1.26</v>
      </c>
    </row>
    <row r="69" spans="1:9" ht="24.75" customHeight="1">
      <c r="A69" s="73" t="s">
        <v>40</v>
      </c>
      <c r="B69" s="74"/>
      <c r="C69" s="74"/>
      <c r="D69" s="74"/>
      <c r="E69" s="74"/>
      <c r="F69" s="74"/>
      <c r="G69" s="75"/>
      <c r="H69" s="28">
        <f>12*B5*I69</f>
        <v>959.6159999999999</v>
      </c>
      <c r="I69" s="35">
        <v>0.24</v>
      </c>
    </row>
    <row r="70" spans="1:9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1759.2959999999998</v>
      </c>
      <c r="I70" s="35">
        <v>0.44</v>
      </c>
    </row>
    <row r="71" spans="1:9" ht="24.75" customHeight="1">
      <c r="A71" s="73" t="s">
        <v>42</v>
      </c>
      <c r="B71" s="74"/>
      <c r="C71" s="74"/>
      <c r="D71" s="74"/>
      <c r="E71" s="74"/>
      <c r="F71" s="74"/>
      <c r="G71" s="75"/>
      <c r="H71" s="28">
        <f>12*B5*I71</f>
        <v>599.7599999999999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16193.519999999999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4" t="s">
        <v>46</v>
      </c>
      <c r="B74" s="65"/>
      <c r="C74" s="65"/>
      <c r="D74" s="66"/>
      <c r="E74" s="66"/>
      <c r="F74" s="66"/>
      <c r="G74" s="67"/>
      <c r="H74" s="4" t="s">
        <v>88</v>
      </c>
    </row>
    <row r="75" spans="1:8" ht="24" customHeight="1">
      <c r="A75" s="68" t="s">
        <v>59</v>
      </c>
      <c r="B75" s="69"/>
      <c r="C75" s="69"/>
      <c r="D75" s="69"/>
      <c r="E75" s="69"/>
      <c r="F75" s="69"/>
      <c r="G75" s="70"/>
      <c r="H75" s="28">
        <v>0</v>
      </c>
    </row>
    <row r="76" spans="1:8" ht="34.5" customHeight="1">
      <c r="A76" s="73" t="s">
        <v>52</v>
      </c>
      <c r="B76" s="74"/>
      <c r="C76" s="74"/>
      <c r="D76" s="74"/>
      <c r="E76" s="74"/>
      <c r="F76" s="74"/>
      <c r="G76" s="7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4" t="s">
        <v>47</v>
      </c>
      <c r="B79" s="65"/>
      <c r="C79" s="65"/>
      <c r="D79" s="66"/>
      <c r="E79" s="66"/>
      <c r="F79" s="66"/>
      <c r="G79" s="67"/>
      <c r="H79" s="4" t="s">
        <v>88</v>
      </c>
    </row>
    <row r="80" spans="1:8" ht="24.75" customHeight="1">
      <c r="A80" s="68" t="s">
        <v>78</v>
      </c>
      <c r="B80" s="69"/>
      <c r="C80" s="69"/>
      <c r="D80" s="69"/>
      <c r="E80" s="69"/>
      <c r="F80" s="69"/>
      <c r="G80" s="70"/>
      <c r="H80" s="28">
        <v>0</v>
      </c>
    </row>
    <row r="81" spans="1:8" ht="24.75" customHeight="1">
      <c r="A81" s="68" t="s">
        <v>50</v>
      </c>
      <c r="B81" s="69"/>
      <c r="C81" s="69"/>
      <c r="D81" s="69"/>
      <c r="E81" s="69"/>
      <c r="F81" s="69"/>
      <c r="G81" s="70"/>
      <c r="H81" s="28">
        <v>0</v>
      </c>
    </row>
    <row r="82" spans="1:8" ht="27" customHeight="1">
      <c r="A82" s="79" t="s">
        <v>66</v>
      </c>
      <c r="B82" s="80"/>
      <c r="C82" s="80"/>
      <c r="D82" s="80"/>
      <c r="E82" s="80"/>
      <c r="F82" s="80"/>
      <c r="G82" s="81"/>
      <c r="H82" s="28">
        <v>0</v>
      </c>
    </row>
    <row r="83" spans="1:8" ht="24.75" customHeight="1">
      <c r="A83" s="73" t="s">
        <v>51</v>
      </c>
      <c r="B83" s="74"/>
      <c r="C83" s="74"/>
      <c r="D83" s="74"/>
      <c r="E83" s="74"/>
      <c r="F83" s="74"/>
      <c r="G83" s="75"/>
      <c r="H83" s="28">
        <v>0</v>
      </c>
    </row>
    <row r="84" spans="1:8" ht="33" customHeight="1">
      <c r="A84" s="79" t="s">
        <v>143</v>
      </c>
      <c r="B84" s="80"/>
      <c r="C84" s="80"/>
      <c r="D84" s="80"/>
      <c r="E84" s="80"/>
      <c r="F84" s="80"/>
      <c r="G84" s="81"/>
      <c r="H84" s="28">
        <v>854.6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854.6</v>
      </c>
    </row>
    <row r="86" ht="12.75">
      <c r="H86" s="33"/>
    </row>
    <row r="87" ht="12.75">
      <c r="A87" t="s">
        <v>142</v>
      </c>
    </row>
    <row r="89" ht="2.25" customHeight="1"/>
    <row r="90" spans="1:25" ht="12.75" hidden="1">
      <c r="A90" s="40" t="s">
        <v>89</v>
      </c>
      <c r="B90" s="40" t="s">
        <v>90</v>
      </c>
      <c r="C90" s="40" t="s">
        <v>91</v>
      </c>
      <c r="D90" s="40" t="s">
        <v>92</v>
      </c>
      <c r="E90" s="40" t="s">
        <v>93</v>
      </c>
      <c r="F90" s="40" t="s">
        <v>94</v>
      </c>
      <c r="G90" s="40" t="s">
        <v>95</v>
      </c>
      <c r="H90" s="40" t="s">
        <v>96</v>
      </c>
      <c r="I90" s="40" t="s">
        <v>97</v>
      </c>
      <c r="J90" s="40" t="s">
        <v>98</v>
      </c>
      <c r="K90" s="40" t="s">
        <v>99</v>
      </c>
      <c r="L90" s="40" t="s">
        <v>100</v>
      </c>
      <c r="M90" s="40" t="s">
        <v>101</v>
      </c>
      <c r="N90" s="40" t="s">
        <v>102</v>
      </c>
      <c r="O90" s="40" t="s">
        <v>103</v>
      </c>
      <c r="P90" s="40" t="s">
        <v>104</v>
      </c>
      <c r="Q90" s="40" t="s">
        <v>105</v>
      </c>
      <c r="R90" s="40" t="s">
        <v>106</v>
      </c>
      <c r="S90" s="40" t="s">
        <v>107</v>
      </c>
      <c r="T90" s="40" t="s">
        <v>108</v>
      </c>
      <c r="U90" s="40" t="s">
        <v>109</v>
      </c>
      <c r="V90" s="40" t="s">
        <v>110</v>
      </c>
      <c r="W90" s="40" t="s">
        <v>111</v>
      </c>
      <c r="X90" s="40" t="s">
        <v>112</v>
      </c>
      <c r="Y90" s="40" t="s">
        <v>113</v>
      </c>
    </row>
    <row r="91" spans="1:25" s="55" customFormat="1" ht="12.75" hidden="1">
      <c r="A91" s="51">
        <v>5587</v>
      </c>
      <c r="B91" s="51" t="b">
        <v>0</v>
      </c>
      <c r="C91" s="51">
        <v>5490</v>
      </c>
      <c r="D91" s="52" t="s">
        <v>114</v>
      </c>
      <c r="E91" s="52" t="s">
        <v>115</v>
      </c>
      <c r="F91" s="52" t="s">
        <v>116</v>
      </c>
      <c r="G91" s="51">
        <v>1</v>
      </c>
      <c r="H91" s="51">
        <v>2</v>
      </c>
      <c r="I91" s="52" t="s">
        <v>117</v>
      </c>
      <c r="J91" s="52" t="s">
        <v>118</v>
      </c>
      <c r="K91" s="51">
        <v>1</v>
      </c>
      <c r="L91" s="52" t="s">
        <v>119</v>
      </c>
      <c r="M91" s="52" t="s">
        <v>118</v>
      </c>
      <c r="N91" s="53">
        <v>495.6</v>
      </c>
      <c r="O91" s="54"/>
      <c r="P91" s="54"/>
      <c r="Q91" s="54"/>
      <c r="R91" s="51" t="b">
        <v>1</v>
      </c>
      <c r="S91" s="52" t="s">
        <v>120</v>
      </c>
      <c r="T91" s="52" t="s">
        <v>118</v>
      </c>
      <c r="U91" s="52" t="s">
        <v>121</v>
      </c>
      <c r="V91" s="52" t="s">
        <v>122</v>
      </c>
      <c r="W91" s="52" t="s">
        <v>123</v>
      </c>
      <c r="X91" s="51" t="b">
        <v>0</v>
      </c>
      <c r="Y91" s="51" t="b">
        <v>0</v>
      </c>
    </row>
    <row r="92" spans="1:25" s="50" customFormat="1" ht="12.75" hidden="1">
      <c r="A92" s="46">
        <v>5184</v>
      </c>
      <c r="B92" s="46" t="b">
        <v>0</v>
      </c>
      <c r="C92" s="46">
        <v>5091</v>
      </c>
      <c r="D92" s="47" t="s">
        <v>124</v>
      </c>
      <c r="E92" s="47" t="s">
        <v>125</v>
      </c>
      <c r="F92" s="47" t="s">
        <v>126</v>
      </c>
      <c r="G92" s="46">
        <v>1</v>
      </c>
      <c r="H92" s="46">
        <v>1</v>
      </c>
      <c r="I92" s="47" t="s">
        <v>127</v>
      </c>
      <c r="J92" s="47" t="s">
        <v>128</v>
      </c>
      <c r="K92" s="46">
        <v>1</v>
      </c>
      <c r="L92" s="47" t="s">
        <v>119</v>
      </c>
      <c r="M92" s="47" t="s">
        <v>118</v>
      </c>
      <c r="N92" s="48">
        <v>318</v>
      </c>
      <c r="O92" s="49"/>
      <c r="P92" s="49"/>
      <c r="Q92" s="49"/>
      <c r="R92" s="46" t="b">
        <v>1</v>
      </c>
      <c r="S92" s="47" t="s">
        <v>120</v>
      </c>
      <c r="T92" s="47" t="s">
        <v>118</v>
      </c>
      <c r="U92" s="47" t="s">
        <v>118</v>
      </c>
      <c r="V92" s="47" t="s">
        <v>118</v>
      </c>
      <c r="W92" s="47" t="s">
        <v>118</v>
      </c>
      <c r="X92" s="46" t="b">
        <v>0</v>
      </c>
      <c r="Y92" s="46" t="b">
        <v>0</v>
      </c>
    </row>
    <row r="93" spans="1:25" s="50" customFormat="1" ht="12.75" hidden="1">
      <c r="A93" s="46">
        <v>5037</v>
      </c>
      <c r="B93" s="46" t="b">
        <v>0</v>
      </c>
      <c r="C93" s="46">
        <v>4944</v>
      </c>
      <c r="D93" s="47" t="s">
        <v>129</v>
      </c>
      <c r="E93" s="47" t="s">
        <v>126</v>
      </c>
      <c r="F93" s="47" t="s">
        <v>130</v>
      </c>
      <c r="G93" s="46">
        <v>1</v>
      </c>
      <c r="H93" s="46">
        <v>1</v>
      </c>
      <c r="I93" s="47" t="s">
        <v>131</v>
      </c>
      <c r="J93" s="47" t="s">
        <v>132</v>
      </c>
      <c r="K93" s="46">
        <v>1</v>
      </c>
      <c r="L93" s="47" t="s">
        <v>119</v>
      </c>
      <c r="M93" s="47" t="s">
        <v>118</v>
      </c>
      <c r="N93" s="48">
        <v>536.6</v>
      </c>
      <c r="O93" s="49"/>
      <c r="P93" s="49"/>
      <c r="Q93" s="49"/>
      <c r="R93" s="46" t="b">
        <v>1</v>
      </c>
      <c r="S93" s="47" t="s">
        <v>120</v>
      </c>
      <c r="T93" s="47" t="s">
        <v>118</v>
      </c>
      <c r="U93" s="47" t="s">
        <v>121</v>
      </c>
      <c r="V93" s="47" t="s">
        <v>133</v>
      </c>
      <c r="W93" s="47" t="s">
        <v>134</v>
      </c>
      <c r="X93" s="46" t="b">
        <v>0</v>
      </c>
      <c r="Y93" s="46" t="b">
        <v>0</v>
      </c>
    </row>
    <row r="94" spans="1:25" s="45" customFormat="1" ht="12.75" hidden="1">
      <c r="A94" s="41">
        <v>4522</v>
      </c>
      <c r="B94" s="41" t="b">
        <v>0</v>
      </c>
      <c r="C94" s="41">
        <v>4435</v>
      </c>
      <c r="D94" s="42" t="s">
        <v>135</v>
      </c>
      <c r="E94" s="42" t="s">
        <v>125</v>
      </c>
      <c r="F94" s="42" t="s">
        <v>136</v>
      </c>
      <c r="G94" s="43"/>
      <c r="H94" s="41">
        <v>2</v>
      </c>
      <c r="I94" s="42" t="s">
        <v>137</v>
      </c>
      <c r="J94" s="42" t="s">
        <v>138</v>
      </c>
      <c r="K94" s="41">
        <v>1</v>
      </c>
      <c r="L94" s="42" t="s">
        <v>119</v>
      </c>
      <c r="M94" s="42" t="s">
        <v>118</v>
      </c>
      <c r="N94" s="44">
        <v>274.5</v>
      </c>
      <c r="O94" s="43"/>
      <c r="P94" s="43"/>
      <c r="Q94" s="43"/>
      <c r="R94" s="41" t="b">
        <v>1</v>
      </c>
      <c r="S94" s="42" t="s">
        <v>120</v>
      </c>
      <c r="T94" s="42" t="s">
        <v>118</v>
      </c>
      <c r="U94" s="42" t="s">
        <v>121</v>
      </c>
      <c r="V94" s="42" t="s">
        <v>122</v>
      </c>
      <c r="W94" s="42" t="s">
        <v>123</v>
      </c>
      <c r="X94" s="41" t="b">
        <v>0</v>
      </c>
      <c r="Y94" s="41" t="b">
        <v>0</v>
      </c>
    </row>
    <row r="95" spans="1:25" s="55" customFormat="1" ht="12.75" hidden="1">
      <c r="A95" s="51">
        <v>4496</v>
      </c>
      <c r="B95" s="51" t="b">
        <v>0</v>
      </c>
      <c r="C95" s="51">
        <v>4409</v>
      </c>
      <c r="D95" s="52" t="s">
        <v>139</v>
      </c>
      <c r="E95" s="52" t="s">
        <v>140</v>
      </c>
      <c r="F95" s="52" t="s">
        <v>130</v>
      </c>
      <c r="G95" s="54"/>
      <c r="H95" s="51">
        <v>1</v>
      </c>
      <c r="I95" s="52" t="s">
        <v>141</v>
      </c>
      <c r="J95" s="52" t="s">
        <v>118</v>
      </c>
      <c r="K95" s="51">
        <v>1</v>
      </c>
      <c r="L95" s="52" t="s">
        <v>119</v>
      </c>
      <c r="M95" s="52" t="s">
        <v>118</v>
      </c>
      <c r="N95" s="53">
        <v>399.56</v>
      </c>
      <c r="O95" s="54"/>
      <c r="P95" s="54"/>
      <c r="Q95" s="54"/>
      <c r="R95" s="51" t="b">
        <v>1</v>
      </c>
      <c r="S95" s="52" t="s">
        <v>120</v>
      </c>
      <c r="T95" s="52" t="s">
        <v>118</v>
      </c>
      <c r="U95" s="52" t="s">
        <v>121</v>
      </c>
      <c r="V95" s="52" t="s">
        <v>133</v>
      </c>
      <c r="W95" s="52" t="s">
        <v>134</v>
      </c>
      <c r="X95" s="51" t="b">
        <v>0</v>
      </c>
      <c r="Y95" s="51" t="b">
        <v>0</v>
      </c>
    </row>
    <row r="96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1" t="s">
        <v>68</v>
      </c>
      <c r="B1" s="71"/>
      <c r="C1" s="71"/>
      <c r="D1" s="71"/>
      <c r="E1" s="71"/>
      <c r="F1" s="71"/>
      <c r="G1" s="71"/>
      <c r="H1" s="71"/>
      <c r="I1" s="31"/>
    </row>
    <row r="2" spans="1:9" ht="12.75" customHeight="1">
      <c r="A2" s="72" t="s">
        <v>76</v>
      </c>
      <c r="B2" s="72"/>
      <c r="C2" s="72"/>
      <c r="D2" s="72"/>
      <c r="E2" s="72"/>
      <c r="F2" s="72"/>
      <c r="G2" s="72"/>
      <c r="H2" s="7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70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69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14138.8+8756.4</f>
        <v>22895.199999999997</v>
      </c>
      <c r="C15" s="20">
        <f>20711.76</f>
        <v>20711.76</v>
      </c>
      <c r="D15" s="20">
        <f>SUM(B15:C15)</f>
        <v>43606.95999999999</v>
      </c>
      <c r="E15" s="1"/>
      <c r="F15" s="1"/>
      <c r="G15" s="1"/>
      <c r="H15" s="1"/>
    </row>
    <row r="16" spans="1:8" ht="12.75">
      <c r="A16" s="5" t="s">
        <v>72</v>
      </c>
      <c r="B16" s="20">
        <f>19615.79+5772.52</f>
        <v>25388.31</v>
      </c>
      <c r="C16" s="20">
        <v>22283.67</v>
      </c>
      <c r="D16" s="20">
        <f>SUM(B16:C16)</f>
        <v>47671.979999999996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37725.312</v>
      </c>
      <c r="C17" s="20">
        <f>H72+H77+H85</f>
        <v>20317.91</v>
      </c>
      <c r="D17" s="20">
        <f>SUM(B17:C17)</f>
        <v>58043.221999999994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-12337.001999999997</v>
      </c>
      <c r="C18" s="38">
        <f>C16-C17</f>
        <v>1965.7599999999984</v>
      </c>
      <c r="D18" s="38">
        <f>SUM(B18:C18)</f>
        <v>-10371.241999999998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-10371.241999999998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-44367.82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-54739.062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0" t="s">
        <v>63</v>
      </c>
      <c r="B26" s="61"/>
      <c r="C26" s="61"/>
      <c r="D26" s="61"/>
      <c r="E26" s="61"/>
      <c r="F26" s="61"/>
      <c r="G26" s="61"/>
      <c r="H26" s="25" t="s">
        <v>20</v>
      </c>
    </row>
    <row r="27" spans="1:8" ht="12.75" customHeight="1">
      <c r="A27" s="56" t="s">
        <v>21</v>
      </c>
      <c r="B27" s="56"/>
      <c r="C27" s="56"/>
      <c r="D27" s="56"/>
      <c r="E27" s="56"/>
      <c r="F27" s="56"/>
      <c r="G27" s="56"/>
      <c r="H27" s="26">
        <v>4.74</v>
      </c>
    </row>
    <row r="28" spans="1:8" ht="12.75" customHeight="1">
      <c r="A28" s="56" t="s">
        <v>22</v>
      </c>
      <c r="B28" s="56"/>
      <c r="C28" s="56"/>
      <c r="D28" s="56"/>
      <c r="E28" s="56"/>
      <c r="F28" s="56"/>
      <c r="G28" s="56"/>
      <c r="H28" s="26">
        <v>0.4</v>
      </c>
    </row>
    <row r="29" spans="1:8" ht="12.75" customHeight="1">
      <c r="A29" s="56" t="s">
        <v>17</v>
      </c>
      <c r="B29" s="56"/>
      <c r="C29" s="56"/>
      <c r="D29" s="56"/>
      <c r="E29" s="56"/>
      <c r="F29" s="56"/>
      <c r="G29" s="56"/>
      <c r="H29" s="26">
        <v>2.19</v>
      </c>
    </row>
    <row r="30" spans="1:8" ht="12.75" customHeight="1">
      <c r="A30" s="57" t="s">
        <v>18</v>
      </c>
      <c r="B30" s="58"/>
      <c r="C30" s="58"/>
      <c r="D30" s="58"/>
      <c r="E30" s="58"/>
      <c r="F30" s="58"/>
      <c r="G30" s="59"/>
      <c r="H30" s="27">
        <f>SUM(H27:H29)</f>
        <v>7.33</v>
      </c>
    </row>
    <row r="31" spans="1:8" ht="12.75" customHeight="1">
      <c r="A31" s="56"/>
      <c r="B31" s="56"/>
      <c r="C31" s="56"/>
      <c r="D31" s="56"/>
      <c r="E31" s="56"/>
      <c r="F31" s="56"/>
      <c r="G31" s="56"/>
      <c r="H31" s="26"/>
    </row>
    <row r="32" spans="1:8" ht="12.75" customHeight="1">
      <c r="A32" s="56" t="s">
        <v>23</v>
      </c>
      <c r="B32" s="56"/>
      <c r="C32" s="56"/>
      <c r="D32" s="56"/>
      <c r="E32" s="56"/>
      <c r="F32" s="56"/>
      <c r="G32" s="56"/>
      <c r="H32" s="26">
        <v>3.9</v>
      </c>
    </row>
    <row r="33" spans="1:8" ht="12.75" customHeight="1">
      <c r="A33" s="56" t="s">
        <v>24</v>
      </c>
      <c r="B33" s="56"/>
      <c r="C33" s="56"/>
      <c r="D33" s="56"/>
      <c r="E33" s="56"/>
      <c r="F33" s="56"/>
      <c r="G33" s="56"/>
      <c r="H33" s="26">
        <v>0</v>
      </c>
    </row>
    <row r="34" spans="1:8" ht="12.75" customHeight="1">
      <c r="A34" s="56" t="s">
        <v>25</v>
      </c>
      <c r="B34" s="56"/>
      <c r="C34" s="56"/>
      <c r="D34" s="56"/>
      <c r="E34" s="56"/>
      <c r="F34" s="56"/>
      <c r="G34" s="56"/>
      <c r="H34" s="26">
        <v>1.28</v>
      </c>
    </row>
    <row r="35" spans="1:8" ht="12.75" customHeight="1">
      <c r="A35" s="57" t="s">
        <v>19</v>
      </c>
      <c r="B35" s="58"/>
      <c r="C35" s="58"/>
      <c r="D35" s="58"/>
      <c r="E35" s="58"/>
      <c r="F35" s="58"/>
      <c r="G35" s="59"/>
      <c r="H35" s="27">
        <f>SUM(H32:H34)</f>
        <v>5.18</v>
      </c>
    </row>
    <row r="36" spans="1:8" ht="12.75" customHeight="1">
      <c r="A36" s="56"/>
      <c r="B36" s="56"/>
      <c r="C36" s="56"/>
      <c r="D36" s="56"/>
      <c r="E36" s="56"/>
      <c r="F36" s="56"/>
      <c r="G36" s="56"/>
      <c r="H36" s="26"/>
    </row>
    <row r="37" spans="1:8" ht="12.75" customHeight="1">
      <c r="A37" s="57" t="s">
        <v>28</v>
      </c>
      <c r="B37" s="58"/>
      <c r="C37" s="58"/>
      <c r="D37" s="58"/>
      <c r="E37" s="58"/>
      <c r="F37" s="58"/>
      <c r="G37" s="59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6" t="s">
        <v>60</v>
      </c>
      <c r="B39" s="77"/>
      <c r="C39" s="77"/>
      <c r="D39" s="77"/>
      <c r="E39" s="77"/>
      <c r="F39" s="77"/>
      <c r="G39" s="77"/>
      <c r="H39" s="7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4" t="s">
        <v>29</v>
      </c>
      <c r="B41" s="65"/>
      <c r="C41" s="65"/>
      <c r="D41" s="66"/>
      <c r="E41" s="66"/>
      <c r="F41" s="66"/>
      <c r="G41" s="67"/>
      <c r="H41" s="4" t="s">
        <v>75</v>
      </c>
    </row>
    <row r="42" spans="1:9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9556.176</v>
      </c>
      <c r="I42" s="35">
        <v>2.39</v>
      </c>
    </row>
    <row r="43" spans="1:9" ht="24.75" customHeight="1">
      <c r="A43" s="73" t="s">
        <v>31</v>
      </c>
      <c r="B43" s="74"/>
      <c r="C43" s="74"/>
      <c r="D43" s="74"/>
      <c r="E43" s="74"/>
      <c r="F43" s="74"/>
      <c r="G43" s="75"/>
      <c r="H43" s="28">
        <f>12*I43*B5</f>
        <v>2518.992</v>
      </c>
      <c r="I43" s="35">
        <v>0.63</v>
      </c>
    </row>
    <row r="44" spans="1:9" ht="13.5" customHeight="1">
      <c r="A44" s="62" t="s">
        <v>32</v>
      </c>
      <c r="B44" s="63"/>
      <c r="C44" s="63"/>
      <c r="D44" s="63"/>
      <c r="E44" s="63"/>
      <c r="F44" s="63"/>
      <c r="G44" s="63"/>
      <c r="H44" s="28">
        <f>12*B5*I44</f>
        <v>1359.456</v>
      </c>
      <c r="I44" s="35">
        <v>0.34</v>
      </c>
    </row>
    <row r="45" spans="1:9" ht="24.75" customHeight="1">
      <c r="A45" s="73" t="s">
        <v>33</v>
      </c>
      <c r="B45" s="74"/>
      <c r="C45" s="74"/>
      <c r="D45" s="74"/>
      <c r="E45" s="74"/>
      <c r="F45" s="74"/>
      <c r="G45" s="75"/>
      <c r="H45" s="28">
        <f>12*B5*I45</f>
        <v>1359.456</v>
      </c>
      <c r="I45" s="35">
        <v>0.34</v>
      </c>
    </row>
    <row r="46" spans="1:9" ht="13.5" customHeight="1">
      <c r="A46" s="62" t="s">
        <v>34</v>
      </c>
      <c r="B46" s="63"/>
      <c r="C46" s="63"/>
      <c r="D46" s="63"/>
      <c r="E46" s="63"/>
      <c r="F46" s="63"/>
      <c r="G46" s="63"/>
      <c r="H46" s="28">
        <f>12*B5*I46</f>
        <v>719.7119999999999</v>
      </c>
      <c r="I46" s="35">
        <v>0.18</v>
      </c>
    </row>
    <row r="47" spans="1:9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2598.96</v>
      </c>
      <c r="I47" s="35">
        <v>0.65</v>
      </c>
    </row>
    <row r="48" spans="1:9" ht="24.75" customHeight="1">
      <c r="A48" s="73" t="s">
        <v>35</v>
      </c>
      <c r="B48" s="74"/>
      <c r="C48" s="74"/>
      <c r="D48" s="74"/>
      <c r="E48" s="74"/>
      <c r="F48" s="74"/>
      <c r="G48" s="75"/>
      <c r="H48" s="28">
        <f>12*B5*I48</f>
        <v>839.6639999999999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18952.416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4" t="s">
        <v>37</v>
      </c>
      <c r="B51" s="65"/>
      <c r="C51" s="65"/>
      <c r="D51" s="66"/>
      <c r="E51" s="66"/>
      <c r="F51" s="66"/>
      <c r="G51" s="67"/>
      <c r="H51" s="4" t="s">
        <v>75</v>
      </c>
    </row>
    <row r="52" spans="1:9" ht="35.25" customHeight="1">
      <c r="A52" s="68" t="s">
        <v>79</v>
      </c>
      <c r="B52" s="69"/>
      <c r="C52" s="69"/>
      <c r="D52" s="69"/>
      <c r="E52" s="69"/>
      <c r="F52" s="69"/>
      <c r="G52" s="70"/>
      <c r="H52" s="28">
        <f>250+350+380*24.78</f>
        <v>10016.4</v>
      </c>
      <c r="I52" s="35">
        <v>0.4</v>
      </c>
    </row>
    <row r="53" spans="1:8" ht="24.75" customHeight="1">
      <c r="A53" s="73" t="s">
        <v>53</v>
      </c>
      <c r="B53" s="74"/>
      <c r="C53" s="74"/>
      <c r="D53" s="74"/>
      <c r="E53" s="74"/>
      <c r="F53" s="74"/>
      <c r="G53" s="75"/>
      <c r="H53" s="28">
        <v>0</v>
      </c>
    </row>
    <row r="54" spans="1:8" ht="24.75" customHeight="1">
      <c r="A54" s="73" t="s">
        <v>54</v>
      </c>
      <c r="B54" s="74"/>
      <c r="C54" s="74"/>
      <c r="D54" s="74"/>
      <c r="E54" s="74"/>
      <c r="F54" s="74"/>
      <c r="G54" s="75"/>
      <c r="H54" s="28">
        <v>0</v>
      </c>
    </row>
    <row r="55" spans="1:8" ht="36" customHeight="1">
      <c r="A55" s="73" t="s">
        <v>55</v>
      </c>
      <c r="B55" s="74"/>
      <c r="C55" s="74"/>
      <c r="D55" s="74"/>
      <c r="E55" s="74"/>
      <c r="F55" s="74"/>
      <c r="G55" s="7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10016.4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4" t="s">
        <v>45</v>
      </c>
      <c r="B58" s="65"/>
      <c r="C58" s="65"/>
      <c r="D58" s="66"/>
      <c r="E58" s="66"/>
      <c r="F58" s="66"/>
      <c r="G58" s="67"/>
      <c r="H58" s="4" t="s">
        <v>75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f>12*B5*I59</f>
        <v>8756.496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8756.496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6" t="s">
        <v>61</v>
      </c>
      <c r="B63" s="77"/>
      <c r="C63" s="77"/>
      <c r="D63" s="77"/>
      <c r="E63" s="77"/>
      <c r="F63" s="77"/>
      <c r="G63" s="77"/>
      <c r="H63" s="7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4" t="s">
        <v>43</v>
      </c>
      <c r="B65" s="65"/>
      <c r="C65" s="65"/>
      <c r="D65" s="66"/>
      <c r="E65" s="66"/>
      <c r="F65" s="66"/>
      <c r="G65" s="67"/>
      <c r="H65" s="4" t="s">
        <v>75</v>
      </c>
    </row>
    <row r="66" spans="1:9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4238.304</v>
      </c>
      <c r="I66" s="35">
        <v>1.06</v>
      </c>
    </row>
    <row r="67" spans="1:9" ht="24.75" customHeight="1">
      <c r="A67" s="73" t="s">
        <v>39</v>
      </c>
      <c r="B67" s="74"/>
      <c r="C67" s="74"/>
      <c r="D67" s="74"/>
      <c r="E67" s="74"/>
      <c r="F67" s="74"/>
      <c r="G67" s="75"/>
      <c r="H67" s="28">
        <f>12*B5*I67</f>
        <v>2998.7999999999997</v>
      </c>
      <c r="I67" s="35">
        <v>0.75</v>
      </c>
    </row>
    <row r="68" spans="1:9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5037.9839999999995</v>
      </c>
      <c r="I68" s="35">
        <v>1.26</v>
      </c>
    </row>
    <row r="69" spans="1:9" ht="24.75" customHeight="1">
      <c r="A69" s="73" t="s">
        <v>40</v>
      </c>
      <c r="B69" s="74"/>
      <c r="C69" s="74"/>
      <c r="D69" s="74"/>
      <c r="E69" s="74"/>
      <c r="F69" s="74"/>
      <c r="G69" s="75"/>
      <c r="H69" s="28">
        <f>12*B5*I69</f>
        <v>959.6159999999999</v>
      </c>
      <c r="I69" s="35">
        <v>0.24</v>
      </c>
    </row>
    <row r="70" spans="1:9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1759.2959999999998</v>
      </c>
      <c r="I70" s="35">
        <v>0.44</v>
      </c>
    </row>
    <row r="71" spans="1:9" ht="24.75" customHeight="1">
      <c r="A71" s="73" t="s">
        <v>42</v>
      </c>
      <c r="B71" s="74"/>
      <c r="C71" s="74"/>
      <c r="D71" s="74"/>
      <c r="E71" s="74"/>
      <c r="F71" s="74"/>
      <c r="G71" s="75"/>
      <c r="H71" s="28">
        <f>12*B5*I71</f>
        <v>599.7599999999999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15593.76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4" t="s">
        <v>46</v>
      </c>
      <c r="B74" s="65"/>
      <c r="C74" s="65"/>
      <c r="D74" s="66"/>
      <c r="E74" s="66"/>
      <c r="F74" s="66"/>
      <c r="G74" s="67"/>
      <c r="H74" s="4" t="s">
        <v>75</v>
      </c>
    </row>
    <row r="75" spans="1:8" ht="24" customHeight="1">
      <c r="A75" s="68" t="s">
        <v>59</v>
      </c>
      <c r="B75" s="69"/>
      <c r="C75" s="69"/>
      <c r="D75" s="69"/>
      <c r="E75" s="69"/>
      <c r="F75" s="69"/>
      <c r="G75" s="70"/>
      <c r="H75" s="28">
        <v>0</v>
      </c>
    </row>
    <row r="76" spans="1:8" ht="34.5" customHeight="1">
      <c r="A76" s="73" t="s">
        <v>52</v>
      </c>
      <c r="B76" s="74"/>
      <c r="C76" s="74"/>
      <c r="D76" s="74"/>
      <c r="E76" s="74"/>
      <c r="F76" s="74"/>
      <c r="G76" s="7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4" t="s">
        <v>47</v>
      </c>
      <c r="B79" s="65"/>
      <c r="C79" s="65"/>
      <c r="D79" s="66"/>
      <c r="E79" s="66"/>
      <c r="F79" s="66"/>
      <c r="G79" s="67"/>
      <c r="H79" s="4" t="s">
        <v>75</v>
      </c>
    </row>
    <row r="80" spans="1:8" ht="24.75" customHeight="1">
      <c r="A80" s="68" t="s">
        <v>78</v>
      </c>
      <c r="B80" s="69"/>
      <c r="C80" s="69"/>
      <c r="D80" s="69"/>
      <c r="E80" s="69"/>
      <c r="F80" s="69"/>
      <c r="G80" s="70"/>
      <c r="H80" s="28">
        <v>0</v>
      </c>
    </row>
    <row r="81" spans="1:8" ht="24.75" customHeight="1">
      <c r="A81" s="68" t="s">
        <v>50</v>
      </c>
      <c r="B81" s="69"/>
      <c r="C81" s="69"/>
      <c r="D81" s="69"/>
      <c r="E81" s="69"/>
      <c r="F81" s="69"/>
      <c r="G81" s="70"/>
      <c r="H81" s="28">
        <v>0</v>
      </c>
    </row>
    <row r="82" spans="1:8" ht="27" customHeight="1">
      <c r="A82" s="79" t="s">
        <v>66</v>
      </c>
      <c r="B82" s="80"/>
      <c r="C82" s="80"/>
      <c r="D82" s="80"/>
      <c r="E82" s="80"/>
      <c r="F82" s="80"/>
      <c r="G82" s="81"/>
      <c r="H82" s="28">
        <v>0</v>
      </c>
    </row>
    <row r="83" spans="1:8" ht="24.75" customHeight="1">
      <c r="A83" s="73" t="s">
        <v>51</v>
      </c>
      <c r="B83" s="74"/>
      <c r="C83" s="74"/>
      <c r="D83" s="74"/>
      <c r="E83" s="74"/>
      <c r="F83" s="74"/>
      <c r="G83" s="75"/>
      <c r="H83" s="28">
        <v>0</v>
      </c>
    </row>
    <row r="84" spans="1:8" ht="49.5" customHeight="1">
      <c r="A84" s="79" t="s">
        <v>77</v>
      </c>
      <c r="B84" s="80"/>
      <c r="C84" s="80"/>
      <c r="D84" s="80"/>
      <c r="E84" s="80"/>
      <c r="F84" s="80"/>
      <c r="G84" s="81"/>
      <c r="H84" s="28">
        <f>892.5+405.75+356.6+835+1283.3+465+261+225</f>
        <v>4724.15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4724.15</v>
      </c>
    </row>
    <row r="86" ht="12.75">
      <c r="H86" s="33"/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2015-04-09T02:33:55Z</dcterms:modified>
  <cp:category/>
  <cp:version/>
  <cp:contentType/>
  <cp:contentStatus/>
</cp:coreProperties>
</file>