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без НДС" sheetId="1" r:id="rId1"/>
    <sheet name="Мич. 53-2" sheetId="2" r:id="rId2"/>
  </sheets>
  <definedNames>
    <definedName name="_xlnm.Print_Area" localSheetId="0">'без НДС'!$A$1:$L$37</definedName>
    <definedName name="_xlnm.Print_Area" localSheetId="1">'Мич. 53-2'!$A$1:$I$31</definedName>
  </definedNames>
  <calcPr fullCalcOnLoad="1"/>
</workbook>
</file>

<file path=xl/sharedStrings.xml><?xml version="1.0" encoding="utf-8"?>
<sst xmlns="http://schemas.openxmlformats.org/spreadsheetml/2006/main" count="81" uniqueCount="48">
  <si>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</si>
  <si>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</si>
  <si>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</si>
  <si>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</si>
  <si>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</si>
  <si>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</si>
  <si>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</si>
  <si>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</si>
  <si>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</si>
  <si>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</si>
  <si>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</si>
  <si>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</si>
  <si>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</si>
  <si>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</si>
  <si>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</si>
  <si>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</si>
  <si>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</si>
  <si>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</si>
  <si>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</si>
  <si>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</si>
  <si>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</si>
  <si>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</si>
  <si>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</si>
  <si>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</si>
  <si>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</si>
  <si>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</si>
  <si>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</si>
  <si>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</si>
  <si>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</si>
  <si>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</si>
  <si>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</si>
  <si>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</si>
  <si>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</si>
  <si>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</si>
  <si>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</si>
  <si>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всего</t>
  </si>
  <si>
    <t xml:space="preserve"> шт.</t>
  </si>
  <si>
    <t>НДС 18 %</t>
  </si>
  <si>
    <t>Тариф без НДС</t>
  </si>
  <si>
    <t>м</t>
  </si>
  <si>
    <t>ремонт системы канализации</t>
  </si>
  <si>
    <t>Тариф</t>
  </si>
  <si>
    <t>План по текущему ремонту на 2010 год по адресу: ул. Мичурина д. 51/2</t>
  </si>
  <si>
    <t>Сумма сальдо по текущему ремонту на 01.01.2010г</t>
  </si>
  <si>
    <t>Сумма на выполнение работ по текущему ремонту на 2010г</t>
  </si>
  <si>
    <t>ремонт МПШ 5,48-60</t>
  </si>
  <si>
    <t>ремонт системы отопления</t>
  </si>
  <si>
    <t>установка домофона №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</si>
</sst>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1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1" fillId="0" borderId="3" xfId="0" applyNumberFormat="1" applyFont="1" applyFill="1" applyBorder="1" applyAlignment="1">
      <alignment wrapText="1"/>
    </xf>
    <xf numFmtId="1" fontId="1" fillId="0" borderId="3" xfId="0" applyNumberFormat="1" applyFont="1" applyFill="1" applyBorder="1" applyAlignment="1">
      <alignment/>
    </xf>
    <xf numFmtId="1" fontId="1" fillId="0" borderId="3" xfId="0" applyNumberFormat="1" applyFont="1" applyFill="1" applyBorder="1" applyAlignment="1">
      <alignment/>
    </xf>
    <xf numFmtId="1" fontId="10" fillId="0" borderId="3" xfId="0" applyNumberFormat="1" applyFont="1" applyFill="1" applyBorder="1" applyAlignment="1">
      <alignment/>
    </xf>
    <xf numFmtId="1" fontId="10" fillId="0" borderId="3" xfId="0" applyNumberFormat="1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70" t="s">
        <v>18</v>
      </c>
      <c r="F1" s="70"/>
      <c r="G1" s="70"/>
      <c r="H1" s="70"/>
      <c r="I1" s="70"/>
      <c r="J1" s="9"/>
      <c r="K1" s="9"/>
      <c r="L1" s="9"/>
    </row>
    <row r="2" spans="1:12" ht="15.75">
      <c r="A2" s="9"/>
      <c r="B2" s="9" t="s">
        <v>16</v>
      </c>
      <c r="C2" s="9"/>
      <c r="D2" s="9"/>
      <c r="E2" s="70" t="s">
        <v>24</v>
      </c>
      <c r="F2" s="70"/>
      <c r="G2" s="70"/>
      <c r="H2" s="70"/>
      <c r="I2" s="70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71" t="s">
        <v>27</v>
      </c>
      <c r="B10" s="71"/>
      <c r="C10" s="71"/>
      <c r="D10" s="71"/>
      <c r="E10" s="71"/>
      <c r="F10" s="71"/>
      <c r="G10" s="71"/>
      <c r="H10" s="71"/>
      <c r="I10" s="71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3" t="s">
        <v>20</v>
      </c>
      <c r="C12" s="63"/>
      <c r="D12" s="63"/>
      <c r="E12" s="63"/>
      <c r="F12" s="63"/>
      <c r="G12" s="63"/>
      <c r="H12" s="63"/>
      <c r="I12" s="20">
        <v>3352.3</v>
      </c>
      <c r="J12" s="9"/>
      <c r="K12" s="9"/>
      <c r="L12" s="9"/>
    </row>
    <row r="13" spans="1:12" ht="15.75" customHeight="1">
      <c r="A13" s="18"/>
      <c r="B13" s="63" t="s">
        <v>38</v>
      </c>
      <c r="C13" s="63"/>
      <c r="D13" s="63"/>
      <c r="E13" s="63"/>
      <c r="F13" s="63"/>
      <c r="G13" s="63"/>
      <c r="H13" s="63"/>
      <c r="I13" s="20">
        <f>7.14/1.18</f>
        <v>6.0508474576271185</v>
      </c>
      <c r="J13" s="9"/>
      <c r="K13" s="9"/>
      <c r="L13" s="9"/>
    </row>
    <row r="14" spans="1:12" ht="15.75" customHeight="1">
      <c r="A14" s="18"/>
      <c r="B14" s="63" t="s">
        <v>21</v>
      </c>
      <c r="C14" s="63"/>
      <c r="D14" s="63"/>
      <c r="E14" s="63"/>
      <c r="F14" s="63"/>
      <c r="G14" s="63"/>
      <c r="H14" s="63"/>
      <c r="I14" s="20">
        <f>I12*I13</f>
        <v>20284.255932203392</v>
      </c>
      <c r="J14" s="9"/>
      <c r="K14" s="9"/>
      <c r="L14" s="9"/>
    </row>
    <row r="15" spans="1:12" ht="15.75" customHeight="1">
      <c r="A15" s="18"/>
      <c r="B15" s="63" t="s">
        <v>22</v>
      </c>
      <c r="C15" s="63"/>
      <c r="D15" s="63"/>
      <c r="E15" s="63"/>
      <c r="F15" s="63"/>
      <c r="G15" s="63"/>
      <c r="H15" s="63"/>
      <c r="I15" s="20">
        <f>I14*12</f>
        <v>243411.0711864407</v>
      </c>
      <c r="J15" s="9"/>
      <c r="K15" s="9"/>
      <c r="L15" s="9"/>
    </row>
    <row r="16" spans="1:12" ht="15.75" customHeight="1">
      <c r="A16" s="18"/>
      <c r="B16" s="63" t="s">
        <v>6</v>
      </c>
      <c r="C16" s="63"/>
      <c r="D16" s="63"/>
      <c r="E16" s="63"/>
      <c r="F16" s="63"/>
      <c r="G16" s="63"/>
      <c r="H16" s="63"/>
      <c r="I16" s="20">
        <f>I15*0.11</f>
        <v>26775.217830508478</v>
      </c>
      <c r="J16" s="9"/>
      <c r="K16" s="31"/>
      <c r="L16" s="9"/>
    </row>
    <row r="17" spans="1:12" ht="15.75" customHeight="1">
      <c r="A17" s="18"/>
      <c r="B17" s="63" t="s">
        <v>5</v>
      </c>
      <c r="C17" s="63"/>
      <c r="D17" s="63"/>
      <c r="E17" s="63"/>
      <c r="F17" s="63"/>
      <c r="G17" s="63"/>
      <c r="H17" s="63"/>
      <c r="I17" s="20">
        <f>I15-I16</f>
        <v>216635.85335593222</v>
      </c>
      <c r="J17" s="9"/>
      <c r="K17" s="31"/>
      <c r="L17" s="9"/>
    </row>
    <row r="18" spans="1:12" ht="15.75" customHeight="1">
      <c r="A18" s="18"/>
      <c r="B18" s="63" t="s">
        <v>9</v>
      </c>
      <c r="C18" s="63"/>
      <c r="D18" s="63"/>
      <c r="E18" s="63"/>
      <c r="F18" s="63"/>
      <c r="G18" s="63"/>
      <c r="H18" s="63"/>
      <c r="I18" s="20">
        <v>-41233.7</v>
      </c>
      <c r="J18" s="9"/>
      <c r="K18" s="9"/>
      <c r="L18" s="9"/>
    </row>
    <row r="19" spans="1:12" ht="15.75" customHeight="1">
      <c r="A19" s="18"/>
      <c r="B19" s="63" t="s">
        <v>10</v>
      </c>
      <c r="C19" s="63"/>
      <c r="D19" s="63"/>
      <c r="E19" s="63"/>
      <c r="F19" s="63"/>
      <c r="G19" s="63"/>
      <c r="H19" s="63"/>
      <c r="I19" s="20">
        <f>I17+I18</f>
        <v>175402.1533559322</v>
      </c>
      <c r="J19" s="9"/>
      <c r="K19" s="9"/>
      <c r="L19" s="9"/>
    </row>
    <row r="20" spans="1:12" ht="15.75" customHeight="1">
      <c r="A20" s="42"/>
      <c r="B20" s="60" t="s">
        <v>37</v>
      </c>
      <c r="C20" s="61"/>
      <c r="D20" s="61"/>
      <c r="E20" s="61"/>
      <c r="F20" s="61"/>
      <c r="G20" s="61"/>
      <c r="H20" s="62"/>
      <c r="I20" s="20">
        <f>I12*I13*12*0.18</f>
        <v>43813.99281355932</v>
      </c>
      <c r="J20" s="9"/>
      <c r="K20" s="9"/>
      <c r="L20" s="9"/>
    </row>
    <row r="21" spans="1:12" ht="15.75" customHeight="1">
      <c r="A21" s="67" t="s">
        <v>0</v>
      </c>
      <c r="B21" s="67" t="s">
        <v>4</v>
      </c>
      <c r="C21" s="65" t="s">
        <v>19</v>
      </c>
      <c r="D21" s="65" t="s">
        <v>1</v>
      </c>
      <c r="E21" s="65" t="s">
        <v>11</v>
      </c>
      <c r="F21" s="65" t="s">
        <v>3</v>
      </c>
      <c r="G21" s="65"/>
      <c r="H21" s="65"/>
      <c r="I21" s="65"/>
      <c r="J21" s="16"/>
      <c r="K21" s="16"/>
      <c r="L21" s="9"/>
    </row>
    <row r="22" spans="1:12" ht="15.75" customHeight="1">
      <c r="A22" s="68"/>
      <c r="B22" s="68"/>
      <c r="C22" s="65"/>
      <c r="D22" s="65"/>
      <c r="E22" s="65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27" t="s">
        <v>28</v>
      </c>
      <c r="C23" s="28" t="s">
        <v>36</v>
      </c>
      <c r="D23" s="33">
        <v>1</v>
      </c>
      <c r="E23" s="34">
        <v>51379</v>
      </c>
      <c r="F23" s="33"/>
      <c r="G23" s="33">
        <f>E23</f>
        <v>51379</v>
      </c>
      <c r="H23" s="33"/>
      <c r="I23" s="33"/>
      <c r="J23" s="15"/>
      <c r="K23" s="15"/>
      <c r="L23" s="9"/>
    </row>
    <row r="24" spans="1:12" ht="15.75">
      <c r="A24" s="26">
        <v>2</v>
      </c>
      <c r="B24" s="27" t="s">
        <v>29</v>
      </c>
      <c r="C24" s="28" t="s">
        <v>30</v>
      </c>
      <c r="D24" s="33">
        <v>5</v>
      </c>
      <c r="E24" s="35">
        <v>44426</v>
      </c>
      <c r="F24" s="33"/>
      <c r="G24" s="33">
        <f>E24</f>
        <v>44426</v>
      </c>
      <c r="H24" s="33"/>
      <c r="I24" s="33"/>
      <c r="J24" s="17"/>
      <c r="K24" s="17"/>
      <c r="L24" s="9"/>
    </row>
    <row r="25" spans="1:12" ht="15.75">
      <c r="A25" s="12">
        <v>3</v>
      </c>
      <c r="B25" s="27" t="s">
        <v>31</v>
      </c>
      <c r="C25" s="28" t="s">
        <v>30</v>
      </c>
      <c r="D25" s="33">
        <v>4</v>
      </c>
      <c r="E25" s="34">
        <v>12300</v>
      </c>
      <c r="F25" s="33">
        <f>E25/2</f>
        <v>6150</v>
      </c>
      <c r="G25" s="33">
        <f>F25</f>
        <v>6150</v>
      </c>
      <c r="H25" s="33"/>
      <c r="I25" s="33"/>
      <c r="J25" s="9"/>
      <c r="K25" s="9"/>
      <c r="L25" s="9"/>
    </row>
    <row r="26" spans="1:12" ht="15.75">
      <c r="A26" s="26">
        <v>4</v>
      </c>
      <c r="B26" s="27" t="s">
        <v>32</v>
      </c>
      <c r="C26" s="28" t="s">
        <v>30</v>
      </c>
      <c r="D26" s="33">
        <v>15</v>
      </c>
      <c r="E26" s="34">
        <v>7886</v>
      </c>
      <c r="F26" s="33"/>
      <c r="G26" s="33">
        <f>E26</f>
        <v>7886</v>
      </c>
      <c r="H26" s="33"/>
      <c r="I26" s="33"/>
      <c r="J26" s="9"/>
      <c r="K26" s="9"/>
      <c r="L26" s="9"/>
    </row>
    <row r="27" spans="1:12" ht="15.75">
      <c r="A27" s="26">
        <v>5</v>
      </c>
      <c r="B27" s="29" t="s">
        <v>33</v>
      </c>
      <c r="C27" s="28" t="s">
        <v>30</v>
      </c>
      <c r="D27" s="33">
        <v>2</v>
      </c>
      <c r="E27" s="34">
        <v>13120</v>
      </c>
      <c r="F27" s="33">
        <f>E27</f>
        <v>13120</v>
      </c>
      <c r="G27" s="33"/>
      <c r="H27" s="33"/>
      <c r="I27" s="33"/>
      <c r="J27" s="9"/>
      <c r="K27" s="9"/>
      <c r="L27" s="9"/>
    </row>
    <row r="28" spans="1:12" ht="15.75">
      <c r="A28" s="12">
        <v>6</v>
      </c>
      <c r="B28" s="30" t="s">
        <v>34</v>
      </c>
      <c r="C28" s="28" t="s">
        <v>8</v>
      </c>
      <c r="D28" s="33">
        <v>15</v>
      </c>
      <c r="E28" s="34">
        <v>11211</v>
      </c>
      <c r="F28" s="33"/>
      <c r="G28" s="33">
        <f>E28</f>
        <v>11211</v>
      </c>
      <c r="H28" s="33"/>
      <c r="I28" s="33"/>
      <c r="J28" s="9"/>
      <c r="K28" s="9"/>
      <c r="L28" s="9"/>
    </row>
    <row r="29" spans="1:12" ht="15.75">
      <c r="A29" s="26"/>
      <c r="B29" s="32" t="s">
        <v>2</v>
      </c>
      <c r="C29" s="28"/>
      <c r="D29" s="33"/>
      <c r="E29" s="36">
        <f>SUM(E23:E28)</f>
        <v>140322</v>
      </c>
      <c r="F29" s="37"/>
      <c r="G29" s="37"/>
      <c r="H29" s="37"/>
      <c r="I29" s="37"/>
      <c r="J29" s="9"/>
      <c r="K29" s="9"/>
      <c r="L29" s="9"/>
    </row>
    <row r="30" spans="1:12" ht="15.75">
      <c r="A30" s="12">
        <v>7</v>
      </c>
      <c r="B30" s="29" t="s">
        <v>7</v>
      </c>
      <c r="C30" s="28"/>
      <c r="D30" s="33"/>
      <c r="E30" s="38">
        <v>35080</v>
      </c>
      <c r="F30" s="39">
        <f>E30/4</f>
        <v>8770</v>
      </c>
      <c r="G30" s="39">
        <f>F30</f>
        <v>8770</v>
      </c>
      <c r="H30" s="39">
        <f>G30</f>
        <v>8770</v>
      </c>
      <c r="I30" s="39">
        <f>H30</f>
        <v>8770</v>
      </c>
      <c r="J30" s="9"/>
      <c r="K30" s="9"/>
      <c r="L30" s="9"/>
    </row>
    <row r="31" spans="1:12" ht="15.75">
      <c r="A31" s="12"/>
      <c r="B31" s="32" t="s">
        <v>35</v>
      </c>
      <c r="C31" s="28"/>
      <c r="D31" s="33"/>
      <c r="E31" s="40">
        <f>SUM(F31:I31)</f>
        <v>175402</v>
      </c>
      <c r="F31" s="41">
        <f>SUM(F23:F30)</f>
        <v>28040</v>
      </c>
      <c r="G31" s="41">
        <f>SUM(G23:G30)</f>
        <v>129822</v>
      </c>
      <c r="H31" s="41">
        <f>SUM(H23:H30)</f>
        <v>8770</v>
      </c>
      <c r="I31" s="41">
        <f>SUM(I23:I30)</f>
        <v>8770</v>
      </c>
      <c r="J31" s="9"/>
      <c r="K31" s="9"/>
      <c r="L31" s="9"/>
    </row>
    <row r="32" spans="1:12" ht="15.75">
      <c r="A32" s="21"/>
      <c r="B32" s="22"/>
      <c r="C32" s="23"/>
      <c r="D32" s="23"/>
      <c r="E32" s="24"/>
      <c r="F32" s="25"/>
      <c r="G32" s="25"/>
      <c r="H32" s="25"/>
      <c r="I32" s="25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66" t="s">
        <v>25</v>
      </c>
      <c r="B34" s="66"/>
      <c r="C34" s="66"/>
      <c r="D34" s="66"/>
      <c r="E34" s="66"/>
      <c r="F34" s="66"/>
      <c r="G34" s="66"/>
      <c r="H34" s="66"/>
      <c r="I34" s="66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69"/>
      <c r="F36" s="69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64"/>
      <c r="F42" s="64"/>
    </row>
  </sheetData>
  <mergeCells count="21">
    <mergeCell ref="B14:H14"/>
    <mergeCell ref="E36:F36"/>
    <mergeCell ref="E1:I1"/>
    <mergeCell ref="E2:I2"/>
    <mergeCell ref="B16:H16"/>
    <mergeCell ref="B18:H18"/>
    <mergeCell ref="B17:H17"/>
    <mergeCell ref="B15:H15"/>
    <mergeCell ref="A10:I10"/>
    <mergeCell ref="B12:H12"/>
    <mergeCell ref="B13:H13"/>
    <mergeCell ref="B20:H20"/>
    <mergeCell ref="B19:H19"/>
    <mergeCell ref="E42:F42"/>
    <mergeCell ref="C21:C22"/>
    <mergeCell ref="D21:D22"/>
    <mergeCell ref="E21:E22"/>
    <mergeCell ref="F21:I21"/>
    <mergeCell ref="A34:I34"/>
    <mergeCell ref="A21:A22"/>
    <mergeCell ref="B21:B2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workbookViewId="0" topLeftCell="A1">
      <selection activeCell="B33" sqref="B33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140625" style="0" customWidth="1"/>
    <col min="4" max="4" width="8.421875" style="0" customWidth="1"/>
    <col min="5" max="5" width="14.28125" style="0" customWidth="1"/>
    <col min="6" max="6" width="11.57421875" style="0" customWidth="1"/>
    <col min="7" max="7" width="11.7109375" style="3" customWidth="1"/>
    <col min="8" max="8" width="10.28125" style="0" customWidth="1"/>
    <col min="9" max="9" width="13.0039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70" t="s">
        <v>18</v>
      </c>
      <c r="F1" s="70"/>
      <c r="G1" s="70"/>
      <c r="H1" s="70"/>
      <c r="I1" s="70"/>
      <c r="J1" s="9"/>
      <c r="K1" s="9"/>
      <c r="L1" s="9"/>
    </row>
    <row r="2" spans="1:12" ht="15.75">
      <c r="A2" s="9"/>
      <c r="B2" s="9" t="s">
        <v>16</v>
      </c>
      <c r="C2" s="9"/>
      <c r="D2" s="9"/>
      <c r="E2" s="70" t="s">
        <v>24</v>
      </c>
      <c r="F2" s="70"/>
      <c r="G2" s="70"/>
      <c r="H2" s="70"/>
      <c r="I2" s="70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71" t="s">
        <v>42</v>
      </c>
      <c r="B10" s="71"/>
      <c r="C10" s="71"/>
      <c r="D10" s="71"/>
      <c r="E10" s="71"/>
      <c r="F10" s="71"/>
      <c r="G10" s="71"/>
      <c r="H10" s="71"/>
      <c r="I10" s="71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3" t="s">
        <v>20</v>
      </c>
      <c r="C12" s="63"/>
      <c r="D12" s="63"/>
      <c r="E12" s="63"/>
      <c r="F12" s="63"/>
      <c r="G12" s="63"/>
      <c r="H12" s="63"/>
      <c r="I12" s="20">
        <v>2633.8</v>
      </c>
      <c r="J12" s="9"/>
      <c r="K12" s="9"/>
      <c r="L12" s="9"/>
    </row>
    <row r="13" spans="1:12" ht="15.75" customHeight="1">
      <c r="A13" s="18"/>
      <c r="B13" s="63" t="s">
        <v>41</v>
      </c>
      <c r="C13" s="63"/>
      <c r="D13" s="63"/>
      <c r="E13" s="63"/>
      <c r="F13" s="63"/>
      <c r="G13" s="63"/>
      <c r="H13" s="63"/>
      <c r="I13" s="20">
        <v>7.14</v>
      </c>
      <c r="J13" s="9"/>
      <c r="K13" s="9"/>
      <c r="L13" s="9"/>
    </row>
    <row r="14" spans="1:12" ht="15.75" customHeight="1">
      <c r="A14" s="18"/>
      <c r="B14" s="63" t="s">
        <v>21</v>
      </c>
      <c r="C14" s="63"/>
      <c r="D14" s="63"/>
      <c r="E14" s="63"/>
      <c r="F14" s="63"/>
      <c r="G14" s="63"/>
      <c r="H14" s="63"/>
      <c r="I14" s="20">
        <f>I12*I13</f>
        <v>18805.332000000002</v>
      </c>
      <c r="J14" s="9"/>
      <c r="K14" s="9"/>
      <c r="L14" s="9"/>
    </row>
    <row r="15" spans="1:12" ht="15.75" customHeight="1">
      <c r="A15" s="18"/>
      <c r="B15" s="63" t="s">
        <v>22</v>
      </c>
      <c r="C15" s="63"/>
      <c r="D15" s="63"/>
      <c r="E15" s="63"/>
      <c r="F15" s="63"/>
      <c r="G15" s="63"/>
      <c r="H15" s="63"/>
      <c r="I15" s="20">
        <f>I14*12</f>
        <v>225663.98400000003</v>
      </c>
      <c r="J15" s="9"/>
      <c r="K15" s="9"/>
      <c r="L15" s="9"/>
    </row>
    <row r="16" spans="1:12" ht="15.75" customHeight="1">
      <c r="A16" s="18"/>
      <c r="B16" s="63" t="s">
        <v>6</v>
      </c>
      <c r="C16" s="63"/>
      <c r="D16" s="63"/>
      <c r="E16" s="63"/>
      <c r="F16" s="63"/>
      <c r="G16" s="63"/>
      <c r="H16" s="63"/>
      <c r="I16" s="20">
        <f>I15*0.11</f>
        <v>24823.03824</v>
      </c>
      <c r="J16" s="9"/>
      <c r="K16" s="31"/>
      <c r="L16" s="9"/>
    </row>
    <row r="17" spans="1:12" ht="15.75" customHeight="1">
      <c r="A17" s="18"/>
      <c r="B17" s="63" t="s">
        <v>5</v>
      </c>
      <c r="C17" s="63"/>
      <c r="D17" s="63"/>
      <c r="E17" s="63"/>
      <c r="F17" s="63"/>
      <c r="G17" s="63"/>
      <c r="H17" s="63"/>
      <c r="I17" s="20">
        <f>I15-I16</f>
        <v>200840.94576000003</v>
      </c>
      <c r="J17" s="9"/>
      <c r="K17" s="31"/>
      <c r="L17" s="9"/>
    </row>
    <row r="18" spans="1:12" ht="15.75" customHeight="1">
      <c r="A18" s="18"/>
      <c r="B18" s="63" t="s">
        <v>43</v>
      </c>
      <c r="C18" s="63"/>
      <c r="D18" s="63"/>
      <c r="E18" s="63"/>
      <c r="F18" s="63"/>
      <c r="G18" s="63"/>
      <c r="H18" s="63"/>
      <c r="I18" s="20">
        <v>-85875.11</v>
      </c>
      <c r="J18" s="9"/>
      <c r="K18" s="9"/>
      <c r="L18" s="9"/>
    </row>
    <row r="19" spans="1:12" ht="15.75" customHeight="1">
      <c r="A19" s="18"/>
      <c r="B19" s="63" t="s">
        <v>44</v>
      </c>
      <c r="C19" s="63"/>
      <c r="D19" s="63"/>
      <c r="E19" s="63"/>
      <c r="F19" s="63"/>
      <c r="G19" s="63"/>
      <c r="H19" s="63"/>
      <c r="I19" s="20">
        <f>I17+I18</f>
        <v>114965.83576000003</v>
      </c>
      <c r="J19" s="9"/>
      <c r="K19" s="9"/>
      <c r="L19" s="9"/>
    </row>
    <row r="20" spans="1:12" ht="15.75" customHeight="1">
      <c r="A20" s="67" t="s">
        <v>0</v>
      </c>
      <c r="B20" s="67" t="s">
        <v>4</v>
      </c>
      <c r="C20" s="65" t="s">
        <v>19</v>
      </c>
      <c r="D20" s="65" t="s">
        <v>1</v>
      </c>
      <c r="E20" s="65" t="s">
        <v>11</v>
      </c>
      <c r="F20" s="65" t="s">
        <v>3</v>
      </c>
      <c r="G20" s="65"/>
      <c r="H20" s="65"/>
      <c r="I20" s="65"/>
      <c r="J20" s="16"/>
      <c r="K20" s="16"/>
      <c r="L20" s="9"/>
    </row>
    <row r="21" spans="1:12" ht="15.75" customHeight="1">
      <c r="A21" s="68"/>
      <c r="B21" s="68"/>
      <c r="C21" s="65"/>
      <c r="D21" s="65"/>
      <c r="E21" s="65"/>
      <c r="F21" s="11" t="s">
        <v>12</v>
      </c>
      <c r="G21" s="11" t="s">
        <v>13</v>
      </c>
      <c r="H21" s="11" t="s">
        <v>14</v>
      </c>
      <c r="I21" s="11" t="s">
        <v>15</v>
      </c>
      <c r="J21" s="16"/>
      <c r="K21" s="16"/>
      <c r="L21" s="9"/>
    </row>
    <row r="22" spans="1:12" ht="15.75">
      <c r="A22" s="26">
        <v>1</v>
      </c>
      <c r="B22" s="44" t="s">
        <v>45</v>
      </c>
      <c r="C22" s="43" t="s">
        <v>39</v>
      </c>
      <c r="D22" s="44">
        <v>30</v>
      </c>
      <c r="E22" s="52">
        <v>12570</v>
      </c>
      <c r="F22" s="43"/>
      <c r="G22" s="50">
        <f>E22</f>
        <v>12570</v>
      </c>
      <c r="H22" s="43"/>
      <c r="I22" s="43"/>
      <c r="J22" s="15"/>
      <c r="K22" s="15"/>
      <c r="L22" s="9"/>
    </row>
    <row r="23" spans="1:12" ht="15.75">
      <c r="A23" s="57">
        <v>2</v>
      </c>
      <c r="B23" s="44" t="s">
        <v>40</v>
      </c>
      <c r="C23" s="43" t="s">
        <v>39</v>
      </c>
      <c r="D23" s="44">
        <v>20</v>
      </c>
      <c r="E23" s="52">
        <v>14900</v>
      </c>
      <c r="F23" s="43"/>
      <c r="G23" s="50">
        <f>E23</f>
        <v>14900</v>
      </c>
      <c r="H23" s="43"/>
      <c r="I23" s="43"/>
      <c r="J23" s="17"/>
      <c r="K23" s="17"/>
      <c r="L23" s="9"/>
    </row>
    <row r="24" spans="1:12" ht="15.75">
      <c r="A24" s="51">
        <v>3</v>
      </c>
      <c r="B24" s="44" t="s">
        <v>46</v>
      </c>
      <c r="C24" s="43" t="s">
        <v>39</v>
      </c>
      <c r="D24" s="44">
        <v>74</v>
      </c>
      <c r="E24" s="53">
        <v>52923</v>
      </c>
      <c r="F24" s="50"/>
      <c r="G24" s="50">
        <f>E24</f>
        <v>52923</v>
      </c>
      <c r="H24" s="43"/>
      <c r="I24" s="43"/>
      <c r="J24" s="9"/>
      <c r="K24" s="9"/>
      <c r="L24" s="9"/>
    </row>
    <row r="25" spans="1:12" ht="15.75">
      <c r="A25" s="26">
        <v>4</v>
      </c>
      <c r="B25" s="46" t="s">
        <v>47</v>
      </c>
      <c r="C25" s="43" t="s">
        <v>30</v>
      </c>
      <c r="D25" s="44">
        <v>1</v>
      </c>
      <c r="E25" s="54">
        <v>11580</v>
      </c>
      <c r="F25" s="50">
        <f>E25</f>
        <v>11580</v>
      </c>
      <c r="G25" s="43"/>
      <c r="H25" s="43"/>
      <c r="I25" s="43"/>
      <c r="J25" s="9"/>
      <c r="K25" s="9"/>
      <c r="L25" s="9"/>
    </row>
    <row r="26" spans="1:12" ht="15.75">
      <c r="A26" s="26"/>
      <c r="B26" s="45" t="s">
        <v>2</v>
      </c>
      <c r="C26" s="43"/>
      <c r="D26" s="44"/>
      <c r="E26" s="56">
        <v>91973</v>
      </c>
      <c r="F26" s="72">
        <f>SUM(F22:F25)</f>
        <v>11580</v>
      </c>
      <c r="G26" s="72">
        <f>SUM(G22:G25)</f>
        <v>80393</v>
      </c>
      <c r="H26" s="72">
        <f>SUM(H22:H25)</f>
        <v>0</v>
      </c>
      <c r="I26" s="72">
        <f>SUM(I22:I25)</f>
        <v>0</v>
      </c>
      <c r="J26" s="9"/>
      <c r="K26" s="9"/>
      <c r="L26" s="9"/>
    </row>
    <row r="27" spans="1:12" ht="15.75">
      <c r="A27" s="26">
        <v>5</v>
      </c>
      <c r="B27" s="46" t="s">
        <v>7</v>
      </c>
      <c r="C27" s="43"/>
      <c r="D27" s="44"/>
      <c r="E27" s="52">
        <v>22993</v>
      </c>
      <c r="F27" s="43">
        <f>E27/4</f>
        <v>5748.25</v>
      </c>
      <c r="G27" s="43">
        <f>F27</f>
        <v>5748.25</v>
      </c>
      <c r="H27" s="43">
        <f>G27</f>
        <v>5748.25</v>
      </c>
      <c r="I27" s="43">
        <f>H27</f>
        <v>5748.25</v>
      </c>
      <c r="J27" s="9"/>
      <c r="K27" s="9"/>
      <c r="L27" s="9"/>
    </row>
    <row r="28" spans="1:12" ht="15.75">
      <c r="A28" s="12"/>
      <c r="B28" s="45" t="s">
        <v>35</v>
      </c>
      <c r="C28" s="43"/>
      <c r="D28" s="44"/>
      <c r="E28" s="55">
        <f>E26+E27</f>
        <v>114966</v>
      </c>
      <c r="F28" s="73">
        <f>F26+F27</f>
        <v>17328.25</v>
      </c>
      <c r="G28" s="73">
        <f>G26+G27</f>
        <v>86141.25</v>
      </c>
      <c r="H28" s="73">
        <f>H26+H27</f>
        <v>5748.25</v>
      </c>
      <c r="I28" s="73">
        <f>I26+I27</f>
        <v>5748.25</v>
      </c>
      <c r="J28" s="9"/>
      <c r="K28" s="9"/>
      <c r="L28" s="9"/>
    </row>
    <row r="29" spans="1:12" ht="15.75">
      <c r="A29" s="9"/>
      <c r="B29" s="47"/>
      <c r="C29" s="48"/>
      <c r="D29" s="58"/>
      <c r="E29" s="59"/>
      <c r="F29" s="49"/>
      <c r="G29" s="49"/>
      <c r="H29" s="49"/>
      <c r="I29" s="49"/>
      <c r="J29" s="9"/>
      <c r="K29" s="9"/>
      <c r="L29" s="9"/>
    </row>
    <row r="30" spans="1:12" ht="15.75">
      <c r="A30" s="9"/>
      <c r="B30" s="47"/>
      <c r="C30" s="48"/>
      <c r="D30" s="58"/>
      <c r="E30" s="59"/>
      <c r="F30" s="49"/>
      <c r="G30" s="49"/>
      <c r="H30" s="49"/>
      <c r="I30" s="49"/>
      <c r="J30" s="9"/>
      <c r="K30" s="9"/>
      <c r="L30" s="9"/>
    </row>
    <row r="31" spans="1:12" ht="15.75">
      <c r="A31" s="66" t="s">
        <v>25</v>
      </c>
      <c r="B31" s="66"/>
      <c r="C31" s="66"/>
      <c r="D31" s="66"/>
      <c r="E31" s="66"/>
      <c r="F31" s="66"/>
      <c r="G31" s="66"/>
      <c r="H31" s="66"/>
      <c r="I31" s="66"/>
      <c r="J31" s="9"/>
      <c r="K31" s="9"/>
      <c r="L31" s="9"/>
    </row>
    <row r="32" spans="1:12" ht="15.75">
      <c r="A32" s="9"/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</row>
    <row r="33" spans="1:12" ht="15.75">
      <c r="A33" s="9"/>
      <c r="B33" s="9"/>
      <c r="C33" s="13"/>
      <c r="D33" s="14"/>
      <c r="E33" s="69"/>
      <c r="F33" s="69"/>
      <c r="G33" s="10"/>
      <c r="H33" s="9"/>
      <c r="I33" s="9"/>
      <c r="J33" s="9"/>
      <c r="K33" s="9"/>
      <c r="L33" s="9"/>
    </row>
    <row r="34" spans="1:12" ht="15.75">
      <c r="A34" s="9"/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</row>
    <row r="36" ht="15" customHeight="1"/>
    <row r="37" spans="3:6" ht="15">
      <c r="C37" s="6"/>
      <c r="D37" s="7"/>
      <c r="E37" s="4"/>
      <c r="F37" s="8"/>
    </row>
    <row r="38" spans="3:6" ht="15">
      <c r="C38" s="1"/>
      <c r="D38" s="1"/>
      <c r="E38" s="4"/>
      <c r="F38" s="5"/>
    </row>
    <row r="39" spans="3:6" ht="15">
      <c r="C39" s="1"/>
      <c r="D39" s="2"/>
      <c r="E39" s="64"/>
      <c r="F39" s="64"/>
    </row>
  </sheetData>
  <mergeCells count="20">
    <mergeCell ref="E33:F33"/>
    <mergeCell ref="E39:F39"/>
    <mergeCell ref="C20:C21"/>
    <mergeCell ref="D20:D21"/>
    <mergeCell ref="E20:E21"/>
    <mergeCell ref="F20:I20"/>
    <mergeCell ref="A31:I31"/>
    <mergeCell ref="A20:A21"/>
    <mergeCell ref="B20:B21"/>
    <mergeCell ref="B19:H19"/>
    <mergeCell ref="A10:I10"/>
    <mergeCell ref="B12:H12"/>
    <mergeCell ref="B13:H13"/>
    <mergeCell ref="B14:H14"/>
    <mergeCell ref="E1:I1"/>
    <mergeCell ref="E2:I2"/>
    <mergeCell ref="B16:H16"/>
    <mergeCell ref="B18:H18"/>
    <mergeCell ref="B17:H17"/>
    <mergeCell ref="B15:H15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landscape" paperSize="9" scale="93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2010-03-11T11:45:20Z</cp:lastPrinted>
  <dcterms:created xsi:type="dcterms:W3CDTF">1996-10-08T23:32:33Z</dcterms:created>
  <dcterms:modified xsi:type="dcterms:W3CDTF">2010-03-11T11:45:20Z</dcterms:modified>
  <cp:category/>
  <cp:version/>
  <cp:contentType/>
  <cp:contentStatus/>
</cp:coreProperties>
</file>