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<sst xmlns="http://schemas.openxmlformats.org/spreadsheetml/2006/main" count="413" uniqueCount="206">
  <si>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</si>
  <si>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</si>
  <si>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</si>
  <si>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</si>
  <si>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</si>
  <si>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</si>
  <si>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</si>
  <si>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</si>
  <si>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</si>
  <si>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</si>
  <si>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</si>
  <si>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</si>
  <si>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</si>
  <si>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</si>
  <si>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</si>
  <si>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</si>
  <si>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</si>
  <si>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</si>
  <si>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</si>
  <si>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</si>
  <si>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</si>
  <si>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</si>
  <si>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</si>
  <si>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</si>
  <si>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</si>
  <si>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</si>
  <si>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</si>
  <si>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</si>
  <si>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</si>
  <si>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</si>
  <si>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</si>
  <si>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</si>
  <si>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</si>
  <si>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</si>
  <si>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</si>
  <si>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</si>
  <si>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</si>
  <si>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</si>
  <si>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</si>
  <si>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</si>
  <si>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</si>
  <si>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</si>
  <si>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</si>
  <si>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</si>
  <si>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</si>
  <si>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</si>
  <si>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</si>
  <si>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</si>
  <si>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</si>
  <si>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</si>
  <si>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</si>
  <si>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</si>
  <si>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</si>
  <si>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</si>
  <si>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</si>
  <si>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</si>
  <si>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</si>
  <si>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</si>
  <si>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</si>
  <si>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</si>
  <si>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</si>
  <si>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</si>
  <si>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</si>
  <si>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</si>
  <si>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</si>
  <si>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</si>
  <si>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</si>
  <si>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пер.Целинный,20</t>
  </si>
  <si>
    <t>502,8</t>
  </si>
  <si>
    <t>15 шт</t>
  </si>
  <si>
    <t>36 чел.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</si>
  <si>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</si>
  <si>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</si>
  <si>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</si>
  <si>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</si>
  <si>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</si>
  <si>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</si>
  <si>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0"/>
      </rPr>
      <t>- август</t>
    </r>
    <r>
      <rPr>
        <sz val="8"/>
        <rFont val="Arial Cyr"/>
        <family val="2"/>
      </rPr>
      <t xml:space="preserve">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</si>
  <si>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</si>
  <si>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выполняется собственниками самостоятельно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</si>
  <si>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  с кровли - декабрь  Сброс снега с кровли - 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</si>
  <si>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</si>
  <si>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</si>
  <si>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</si>
  <si>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</si>
  <si>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</si>
  <si>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</si>
  <si>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</si>
  <si>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</si>
  <si>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</si>
  <si>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</si>
  <si>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</si>
  <si>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</si>
  <si>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</si>
  <si>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</si>
  <si>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</si>
  <si>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</si>
  <si>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</si>
  <si>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</si>
  <si>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</si>
  <si>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</si>
  <si>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</si>
  <si>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</si>
  <si>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</si>
  <si>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</si>
  <si>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</si>
  <si>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</si>
  <si>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</si>
  <si>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</si>
  <si>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</si>
  <si>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</si>
  <si>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</si>
  <si>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</si>
  <si>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</si>
  <si>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</si>
  <si>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</si>
  <si>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</si>
  <si>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</si>
  <si>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25.02.14</t>
  </si>
  <si>
    <t>09:20</t>
  </si>
  <si>
    <t>09:55</t>
  </si>
  <si>
    <t>Установка замка на дверь чердака в подъезде № 2.</t>
  </si>
  <si>
    <t>Замок - 1шт., цепь-0,3м/п, саморезы 40мм - 6 шт.,скоба - 2 шт.</t>
  </si>
  <si>
    <t>мн.дом</t>
  </si>
  <si>
    <t/>
  </si>
  <si>
    <t>Содержание общего имущества</t>
  </si>
  <si>
    <t>СОИ (системы)</t>
  </si>
  <si>
    <t>Оконные и дверные заполнения</t>
  </si>
  <si>
    <t>05.01.14</t>
  </si>
  <si>
    <t>10:00</t>
  </si>
  <si>
    <t>14:00</t>
  </si>
  <si>
    <t>Отогрев и ремонт ХВС: отогрев ХВС Д 20мм - 2 м/п, установлен хомут Д 15мм - 1 шт.,смена вентиля Д 20мм - 1 шт.</t>
  </si>
  <si>
    <t>кран шар. Д 20мм - 1 шт., лён - 0,01кг.</t>
  </si>
  <si>
    <t>Водопровод и канализация, горячее водоснабжение</t>
  </si>
  <si>
    <t>10.01.14</t>
  </si>
  <si>
    <t>13:00</t>
  </si>
  <si>
    <t>13:45</t>
  </si>
  <si>
    <t>Сброс снега с козырька - 4 кв.м.</t>
  </si>
  <si>
    <t>Лестница, лопата.</t>
  </si>
  <si>
    <t>СОИ (работы)</t>
  </si>
  <si>
    <t>Сезонные работы</t>
  </si>
  <si>
    <t>11.03.14</t>
  </si>
  <si>
    <t>09:05</t>
  </si>
  <si>
    <t>09:45</t>
  </si>
  <si>
    <t>Осмотр СО.</t>
  </si>
  <si>
    <t>Центральное отопление</t>
  </si>
  <si>
    <t>13.03.14</t>
  </si>
  <si>
    <t>09:00</t>
  </si>
  <si>
    <t>11:30</t>
  </si>
  <si>
    <t>Устранение течи СО на верхнем розливе, изготовление и установка хомута Д 76мм - 1 шт.</t>
  </si>
  <si>
    <t>Хомут Д 76мм - 1 шт.</t>
  </si>
  <si>
    <t>26.05.14</t>
  </si>
  <si>
    <t>15:00</t>
  </si>
  <si>
    <t>Замена э/счётчика.</t>
  </si>
  <si>
    <t>квартира</t>
  </si>
  <si>
    <t>Электроснабжение</t>
  </si>
  <si>
    <t>30.05.14</t>
  </si>
  <si>
    <t>16:00</t>
  </si>
  <si>
    <t>Устранение течи на СО:установка хомута Д 76мм - 1 шт.</t>
  </si>
  <si>
    <t>03.03.14</t>
  </si>
  <si>
    <t>10:05</t>
  </si>
  <si>
    <t>10:35</t>
  </si>
  <si>
    <t>Сброс снега с козырька ж/д: пл.8кв.м, объём - 0,4 куб.м.</t>
  </si>
  <si>
    <t>08:30</t>
  </si>
  <si>
    <t>09:15</t>
  </si>
  <si>
    <t>Установка замка на дверь чердака в подъезде №1.</t>
  </si>
  <si>
    <t>Замок - 1шт.,цепь мет.-0,3м/п, саморезы 40мм - 6 шт., скобка мет.-1 шт.</t>
  </si>
  <si>
    <t>19.12.14</t>
  </si>
  <si>
    <t>21:00</t>
  </si>
  <si>
    <t>18.12.14г. - не берут трубку.
Жильцы самостоятельно сделали заявку в "ТЭС" по замене неисправного программного э/счётчика.</t>
  </si>
  <si>
    <t>13.02.14</t>
  </si>
  <si>
    <t>17:40</t>
  </si>
  <si>
    <t>Ремонт СО в подъезде ж/д, перезапуск 2 стояков СО.</t>
  </si>
  <si>
    <t>Труба ст.Д20мм - 1 м/п, электроды - 0,5кг, круг отрезной 1 шт., лён.</t>
  </si>
  <si>
    <t>24.02.14</t>
  </si>
  <si>
    <t>Установка счётчика.</t>
  </si>
  <si>
    <t>Счётчик УК -Скат 101-1 шт.</t>
  </si>
  <si>
    <t>Техобслуживание (плат. работы)</t>
  </si>
  <si>
    <t>Техобслуживание (вид) пл.раб.</t>
  </si>
  <si>
    <t>Техобслуживание (платные работы)</t>
  </si>
  <si>
    <t>14.04.14</t>
  </si>
  <si>
    <t>08:00</t>
  </si>
  <si>
    <t>09:30</t>
  </si>
  <si>
    <t>Очистка дренажной канавы, вывоз мусора.</t>
  </si>
  <si>
    <t>Спецтехника:а/м КАМАЗ 1200 руб/час - 1шт., погрузчик 1400 руб/час - 1 шт.</t>
  </si>
  <si>
    <t>Санитарная очистка придомовой территории</t>
  </si>
  <si>
    <t>22.10.14</t>
  </si>
  <si>
    <t>12:00</t>
  </si>
  <si>
    <t>Врезка сбросников в СО Д 20мм.</t>
  </si>
  <si>
    <t>Сгон Д 20мм  - 2 шт.,  круг отрезной - 1 шт., вентиль Д 20мм - 2 шт., электроды - 0,5кг, лён - 0,03 кг.</t>
  </si>
  <si>
    <t>16.10.14</t>
  </si>
  <si>
    <t>Перезапуск СО - 4 стояка.</t>
  </si>
  <si>
    <t>17.10.14</t>
  </si>
  <si>
    <t>Перезапуск СО - 2 стоояока.</t>
  </si>
  <si>
    <t>19.11.14</t>
  </si>
  <si>
    <t>Перезапуск СО - 3 стояка.</t>
  </si>
  <si>
    <t>20.02.14</t>
  </si>
  <si>
    <t>11:00</t>
  </si>
  <si>
    <t>Сброс снежных навесов: кровля - 10 м/п, козырёк - 4 кв.м.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</si>
  <si>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 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</si>
  <si>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</t>
    </r>
    <r>
      <rPr>
        <b/>
        <sz val="8"/>
        <rFont val="Arial Cyr"/>
        <family val="0"/>
      </rPr>
      <t xml:space="preserve">Ремонт системы отопления (март, октябрь). Ремонт системы ХВС (январь)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</si>
  <si>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</t>
    </r>
    <r>
      <rPr>
        <b/>
        <sz val="8"/>
        <rFont val="Arial Cyr"/>
        <family val="0"/>
      </rPr>
      <t>Установка э/счетчика (февраль)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</si>
  <si>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b/>
        <sz val="8"/>
        <rFont val="Arial Cyr"/>
        <family val="0"/>
      </rPr>
      <t xml:space="preserve"> (февраль)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</si>
  <si>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</t>
    </r>
    <r>
      <rPr>
        <b/>
        <sz val="8"/>
        <rFont val="Arial Cyr"/>
        <family val="0"/>
      </rPr>
      <t>Очистка дренажной канавы (апрель)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</si>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</sst>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0" fontId="43" fillId="22" borderId="0" xfId="53" applyFill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0" fillId="22" borderId="0" xfId="0" applyFill="1" applyAlignment="1">
      <alignment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6" fillId="31" borderId="14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1"/>
  <sheetViews>
    <sheetView tabSelected="1" workbookViewId="0" topLeftCell="A87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74609375" style="33" customWidth="1"/>
    <col min="10" max="11" width="9.125" style="0" hidden="1" customWidth="1"/>
  </cols>
  <sheetData>
    <row r="1" spans="1:9" ht="15.75">
      <c r="A1" s="83" t="s">
        <v>65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84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204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205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13213.62+75118.56</f>
        <v>88332.18</v>
      </c>
      <c r="C15" s="20">
        <f>0</f>
        <v>0</v>
      </c>
      <c r="D15" s="20">
        <f>SUM(B15:C15)</f>
        <v>88332.18</v>
      </c>
      <c r="E15" s="1"/>
      <c r="F15" s="1"/>
      <c r="G15" s="1"/>
      <c r="H15" s="1"/>
    </row>
    <row r="16" spans="1:8" ht="12.75">
      <c r="A16" s="5" t="s">
        <v>86</v>
      </c>
      <c r="B16" s="20">
        <f>8497.38+48261.26</f>
        <v>56758.64</v>
      </c>
      <c r="C16" s="20">
        <v>49.59</v>
      </c>
      <c r="D16" s="20">
        <f>SUM(B16:C16)</f>
        <v>56808.229999999996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44067.248</v>
      </c>
      <c r="C17" s="40">
        <f>H72+H77+H85</f>
        <v>44527.08</v>
      </c>
      <c r="D17" s="40">
        <f>SUM(B17:C17)</f>
        <v>88594.32800000001</v>
      </c>
      <c r="E17" s="1"/>
      <c r="F17" s="1"/>
      <c r="G17" s="1"/>
      <c r="H17" s="1"/>
    </row>
    <row r="18" spans="1:8" ht="12.75">
      <c r="A18" s="5" t="s">
        <v>88</v>
      </c>
      <c r="B18" s="38">
        <f>B15-B17</f>
        <v>44264.93199999999</v>
      </c>
      <c r="C18" s="38">
        <f>C15-C17</f>
        <v>-44527.08</v>
      </c>
      <c r="D18" s="38">
        <f>SUM(B18:C18)</f>
        <v>-262.1480000000083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-262.1480000000083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-23669.66800000001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-23931.816000000017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0" t="s">
        <v>60</v>
      </c>
      <c r="B26" s="91"/>
      <c r="C26" s="91"/>
      <c r="D26" s="91"/>
      <c r="E26" s="91"/>
      <c r="F26" s="91"/>
      <c r="G26" s="91"/>
      <c r="H26" s="25" t="s">
        <v>20</v>
      </c>
    </row>
    <row r="27" spans="1:8" ht="12.75" customHeight="1">
      <c r="A27" s="79" t="s">
        <v>21</v>
      </c>
      <c r="B27" s="79"/>
      <c r="C27" s="79"/>
      <c r="D27" s="79"/>
      <c r="E27" s="79"/>
      <c r="F27" s="79"/>
      <c r="G27" s="79"/>
      <c r="H27" s="26">
        <v>4.99</v>
      </c>
    </row>
    <row r="28" spans="1:8" ht="12.75" customHeight="1">
      <c r="A28" s="79" t="s">
        <v>22</v>
      </c>
      <c r="B28" s="79"/>
      <c r="C28" s="79"/>
      <c r="D28" s="79"/>
      <c r="E28" s="79"/>
      <c r="F28" s="79"/>
      <c r="G28" s="79"/>
      <c r="H28" s="26">
        <v>0.7</v>
      </c>
    </row>
    <row r="29" spans="1:8" ht="12.75" customHeight="1">
      <c r="A29" s="79" t="s">
        <v>17</v>
      </c>
      <c r="B29" s="79"/>
      <c r="C29" s="79"/>
      <c r="D29" s="79"/>
      <c r="E29" s="79"/>
      <c r="F29" s="79"/>
      <c r="G29" s="79"/>
      <c r="H29" s="26">
        <v>2.19</v>
      </c>
    </row>
    <row r="30" spans="1:8" ht="12.75" customHeight="1">
      <c r="A30" s="87" t="s">
        <v>18</v>
      </c>
      <c r="B30" s="88"/>
      <c r="C30" s="88"/>
      <c r="D30" s="88"/>
      <c r="E30" s="88"/>
      <c r="F30" s="88"/>
      <c r="G30" s="89"/>
      <c r="H30" s="27">
        <f>SUM(H27:H29)</f>
        <v>7.880000000000001</v>
      </c>
    </row>
    <row r="31" spans="1:8" ht="12.75" customHeight="1">
      <c r="A31" s="79"/>
      <c r="B31" s="79"/>
      <c r="C31" s="79"/>
      <c r="D31" s="79"/>
      <c r="E31" s="79"/>
      <c r="F31" s="79"/>
      <c r="G31" s="79"/>
      <c r="H31" s="26"/>
    </row>
    <row r="32" spans="1:8" ht="12.75" customHeight="1">
      <c r="A32" s="79" t="s">
        <v>23</v>
      </c>
      <c r="B32" s="79"/>
      <c r="C32" s="79"/>
      <c r="D32" s="79"/>
      <c r="E32" s="79"/>
      <c r="F32" s="79"/>
      <c r="G32" s="79"/>
      <c r="H32" s="26">
        <v>4.54</v>
      </c>
    </row>
    <row r="33" spans="1:8" ht="12.75" customHeight="1">
      <c r="A33" s="79" t="s">
        <v>24</v>
      </c>
      <c r="B33" s="79"/>
      <c r="C33" s="79"/>
      <c r="D33" s="79"/>
      <c r="E33" s="79"/>
      <c r="F33" s="79"/>
      <c r="G33" s="79"/>
      <c r="H33" s="26">
        <v>0</v>
      </c>
    </row>
    <row r="34" spans="1:8" ht="12.75" customHeight="1">
      <c r="A34" s="79" t="s">
        <v>25</v>
      </c>
      <c r="B34" s="79"/>
      <c r="C34" s="79"/>
      <c r="D34" s="79"/>
      <c r="E34" s="79"/>
      <c r="F34" s="79"/>
      <c r="G34" s="79"/>
      <c r="H34" s="26">
        <v>2.22</v>
      </c>
    </row>
    <row r="35" spans="1:8" ht="12.75" customHeight="1">
      <c r="A35" s="87" t="s">
        <v>19</v>
      </c>
      <c r="B35" s="88"/>
      <c r="C35" s="88"/>
      <c r="D35" s="88"/>
      <c r="E35" s="88"/>
      <c r="F35" s="88"/>
      <c r="G35" s="89"/>
      <c r="H35" s="27">
        <f>SUM(H32:H34)</f>
        <v>6.76</v>
      </c>
    </row>
    <row r="36" spans="1:8" ht="12.75" customHeight="1">
      <c r="A36" s="79"/>
      <c r="B36" s="79"/>
      <c r="C36" s="79"/>
      <c r="D36" s="79"/>
      <c r="E36" s="79"/>
      <c r="F36" s="79"/>
      <c r="G36" s="79"/>
      <c r="H36" s="26"/>
    </row>
    <row r="37" spans="1:8" ht="12.75" customHeight="1">
      <c r="A37" s="87" t="s">
        <v>28</v>
      </c>
      <c r="B37" s="88"/>
      <c r="C37" s="88"/>
      <c r="D37" s="88"/>
      <c r="E37" s="88"/>
      <c r="F37" s="88"/>
      <c r="G37" s="8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58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92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12*B5*I42</f>
        <v>14420.304000000002</v>
      </c>
      <c r="I42" s="35">
        <v>2.39</v>
      </c>
    </row>
    <row r="43" spans="1:9" ht="33" customHeight="1">
      <c r="A43" s="70" t="s">
        <v>31</v>
      </c>
      <c r="B43" s="71"/>
      <c r="C43" s="71"/>
      <c r="D43" s="71"/>
      <c r="E43" s="71"/>
      <c r="F43" s="71"/>
      <c r="G43" s="72"/>
      <c r="H43" s="28">
        <f>12*I43*B5</f>
        <v>3801.168</v>
      </c>
      <c r="I43" s="35">
        <v>0.63</v>
      </c>
    </row>
    <row r="44" spans="1:9" ht="13.5" customHeight="1">
      <c r="A44" s="85" t="s">
        <v>32</v>
      </c>
      <c r="B44" s="86"/>
      <c r="C44" s="86"/>
      <c r="D44" s="86"/>
      <c r="E44" s="86"/>
      <c r="F44" s="86"/>
      <c r="G44" s="86"/>
      <c r="H44" s="28">
        <f>12*B5*I44</f>
        <v>2051.4240000000004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2051.4240000000004</v>
      </c>
      <c r="I45" s="35">
        <v>0.34</v>
      </c>
    </row>
    <row r="46" spans="1:9" ht="13.5" customHeight="1">
      <c r="A46" s="85" t="s">
        <v>34</v>
      </c>
      <c r="B46" s="86"/>
      <c r="C46" s="86"/>
      <c r="D46" s="86"/>
      <c r="E46" s="86"/>
      <c r="F46" s="86"/>
      <c r="G46" s="86"/>
      <c r="H46" s="28">
        <f>12*B5*I46</f>
        <v>1086.048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5309.568</v>
      </c>
      <c r="I47" s="35">
        <v>0.88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1387.728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30107.663999999997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92</v>
      </c>
    </row>
    <row r="52" spans="1:9" ht="23.25" customHeight="1">
      <c r="A52" s="63" t="s">
        <v>199</v>
      </c>
      <c r="B52" s="64"/>
      <c r="C52" s="64"/>
      <c r="D52" s="64"/>
      <c r="E52" s="64"/>
      <c r="F52" s="64"/>
      <c r="G52" s="65"/>
      <c r="H52" s="42">
        <v>746</v>
      </c>
      <c r="I52" s="35">
        <v>0.7</v>
      </c>
    </row>
    <row r="53" spans="1:8" ht="24.75" customHeight="1">
      <c r="A53" s="70" t="s">
        <v>52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53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54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746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92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f>12*B5*I59</f>
        <v>13213.584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13213.584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59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92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6395.616000000001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5430.240000000001</v>
      </c>
      <c r="I67" s="35">
        <v>0.9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7602.336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1448.064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12*B5*I70</f>
        <v>2654.784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905.0400000000001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24436.08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92</v>
      </c>
    </row>
    <row r="75" spans="1:8" ht="34.5" customHeight="1">
      <c r="A75" s="63" t="s">
        <v>200</v>
      </c>
      <c r="B75" s="64"/>
      <c r="C75" s="64"/>
      <c r="D75" s="64"/>
      <c r="E75" s="64"/>
      <c r="F75" s="64"/>
      <c r="G75" s="65"/>
      <c r="H75" s="28">
        <f>4428+1443</f>
        <v>5871</v>
      </c>
    </row>
    <row r="76" spans="1:8" ht="34.5" customHeight="1">
      <c r="A76" s="70" t="s">
        <v>201</v>
      </c>
      <c r="B76" s="71"/>
      <c r="C76" s="71"/>
      <c r="D76" s="71"/>
      <c r="E76" s="71"/>
      <c r="F76" s="71"/>
      <c r="G76" s="72"/>
      <c r="H76" s="42">
        <v>1200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7071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92</v>
      </c>
    </row>
    <row r="80" spans="1:8" ht="27" customHeight="1">
      <c r="A80" s="63" t="s">
        <v>81</v>
      </c>
      <c r="B80" s="64"/>
      <c r="C80" s="64"/>
      <c r="D80" s="64"/>
      <c r="E80" s="64"/>
      <c r="F80" s="64"/>
      <c r="G80" s="65"/>
      <c r="H80" s="28">
        <v>0</v>
      </c>
    </row>
    <row r="81" spans="1:8" ht="27" customHeight="1">
      <c r="A81" s="63" t="s">
        <v>82</v>
      </c>
      <c r="B81" s="64"/>
      <c r="C81" s="64"/>
      <c r="D81" s="64"/>
      <c r="E81" s="64"/>
      <c r="F81" s="64"/>
      <c r="G81" s="65"/>
      <c r="H81" s="28">
        <v>0</v>
      </c>
    </row>
    <row r="82" spans="1:8" ht="27.75" customHeight="1">
      <c r="A82" s="76" t="s">
        <v>83</v>
      </c>
      <c r="B82" s="77"/>
      <c r="C82" s="77"/>
      <c r="D82" s="77"/>
      <c r="E82" s="77"/>
      <c r="F82" s="77"/>
      <c r="G82" s="78"/>
      <c r="H82" s="28">
        <v>0</v>
      </c>
    </row>
    <row r="83" spans="1:8" ht="24.75" customHeight="1">
      <c r="A83" s="70" t="s">
        <v>202</v>
      </c>
      <c r="B83" s="71"/>
      <c r="C83" s="71"/>
      <c r="D83" s="71"/>
      <c r="E83" s="71"/>
      <c r="F83" s="71"/>
      <c r="G83" s="72"/>
      <c r="H83" s="28">
        <v>8460</v>
      </c>
    </row>
    <row r="84" spans="1:8" ht="34.5" customHeight="1">
      <c r="A84" s="73" t="s">
        <v>203</v>
      </c>
      <c r="B84" s="74"/>
      <c r="C84" s="74"/>
      <c r="D84" s="74"/>
      <c r="E84" s="74"/>
      <c r="F84" s="74"/>
      <c r="G84" s="75"/>
      <c r="H84" s="39">
        <v>4560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13020</v>
      </c>
    </row>
    <row r="86" ht="12.75">
      <c r="H86" s="33"/>
    </row>
    <row r="88" ht="12.75">
      <c r="A88" t="s">
        <v>61</v>
      </c>
    </row>
    <row r="90" ht="0.75" customHeight="1"/>
    <row r="91" ht="12.75" hidden="1"/>
    <row r="92" ht="12.75" hidden="1"/>
    <row r="93" spans="1:25" ht="12.75" hidden="1">
      <c r="A93" s="41" t="s">
        <v>93</v>
      </c>
      <c r="B93" s="41" t="s">
        <v>94</v>
      </c>
      <c r="C93" s="41" t="s">
        <v>95</v>
      </c>
      <c r="D93" s="41" t="s">
        <v>96</v>
      </c>
      <c r="E93" s="41" t="s">
        <v>97</v>
      </c>
      <c r="F93" s="41" t="s">
        <v>98</v>
      </c>
      <c r="G93" s="41" t="s">
        <v>99</v>
      </c>
      <c r="H93" s="41" t="s">
        <v>100</v>
      </c>
      <c r="I93" s="41" t="s">
        <v>101</v>
      </c>
      <c r="J93" s="41" t="s">
        <v>102</v>
      </c>
      <c r="K93" s="41" t="s">
        <v>103</v>
      </c>
      <c r="L93" s="41" t="s">
        <v>104</v>
      </c>
      <c r="M93" s="41" t="s">
        <v>105</v>
      </c>
      <c r="N93" s="41" t="s">
        <v>106</v>
      </c>
      <c r="O93" s="41" t="s">
        <v>107</v>
      </c>
      <c r="P93" s="41" t="s">
        <v>108</v>
      </c>
      <c r="Q93" s="41" t="s">
        <v>109</v>
      </c>
      <c r="R93" s="41" t="s">
        <v>110</v>
      </c>
      <c r="S93" s="41" t="s">
        <v>111</v>
      </c>
      <c r="T93" s="41" t="s">
        <v>112</v>
      </c>
      <c r="U93" s="41" t="s">
        <v>113</v>
      </c>
      <c r="V93" s="41" t="s">
        <v>114</v>
      </c>
      <c r="W93" s="41" t="s">
        <v>115</v>
      </c>
      <c r="X93" s="41" t="s">
        <v>116</v>
      </c>
      <c r="Y93" s="41" t="s">
        <v>117</v>
      </c>
    </row>
    <row r="94" spans="1:25" s="62" customFormat="1" ht="12.75" hidden="1">
      <c r="A94" s="58">
        <v>4574</v>
      </c>
      <c r="B94" s="58" t="b">
        <v>0</v>
      </c>
      <c r="C94" s="58">
        <v>4487</v>
      </c>
      <c r="D94" s="59" t="s">
        <v>118</v>
      </c>
      <c r="E94" s="59" t="s">
        <v>119</v>
      </c>
      <c r="F94" s="59" t="s">
        <v>120</v>
      </c>
      <c r="G94" s="60"/>
      <c r="H94" s="58">
        <v>2</v>
      </c>
      <c r="I94" s="59" t="s">
        <v>121</v>
      </c>
      <c r="J94" s="59" t="s">
        <v>122</v>
      </c>
      <c r="K94" s="58">
        <v>1</v>
      </c>
      <c r="L94" s="59" t="s">
        <v>123</v>
      </c>
      <c r="M94" s="59" t="s">
        <v>124</v>
      </c>
      <c r="N94" s="61">
        <v>300</v>
      </c>
      <c r="O94" s="60"/>
      <c r="P94" s="60"/>
      <c r="Q94" s="60"/>
      <c r="R94" s="58" t="b">
        <v>1</v>
      </c>
      <c r="S94" s="59" t="s">
        <v>67</v>
      </c>
      <c r="T94" s="59" t="s">
        <v>124</v>
      </c>
      <c r="U94" s="59" t="s">
        <v>125</v>
      </c>
      <c r="V94" s="59" t="s">
        <v>126</v>
      </c>
      <c r="W94" s="59" t="s">
        <v>127</v>
      </c>
      <c r="X94" s="58" t="b">
        <v>0</v>
      </c>
      <c r="Y94" s="58" t="b">
        <v>0</v>
      </c>
    </row>
    <row r="95" spans="1:25" s="57" customFormat="1" ht="12.75" hidden="1">
      <c r="A95" s="53">
        <v>4280</v>
      </c>
      <c r="B95" s="53" t="b">
        <v>0</v>
      </c>
      <c r="C95" s="53">
        <v>4196</v>
      </c>
      <c r="D95" s="54" t="s">
        <v>128</v>
      </c>
      <c r="E95" s="54" t="s">
        <v>129</v>
      </c>
      <c r="F95" s="54" t="s">
        <v>130</v>
      </c>
      <c r="G95" s="53">
        <v>4</v>
      </c>
      <c r="H95" s="53">
        <v>3</v>
      </c>
      <c r="I95" s="54" t="s">
        <v>131</v>
      </c>
      <c r="J95" s="54" t="s">
        <v>132</v>
      </c>
      <c r="K95" s="53">
        <v>1</v>
      </c>
      <c r="L95" s="54" t="s">
        <v>123</v>
      </c>
      <c r="M95" s="54" t="s">
        <v>124</v>
      </c>
      <c r="N95" s="55">
        <v>1443</v>
      </c>
      <c r="O95" s="56"/>
      <c r="P95" s="56"/>
      <c r="Q95" s="56"/>
      <c r="R95" s="53" t="b">
        <v>1</v>
      </c>
      <c r="S95" s="54" t="s">
        <v>67</v>
      </c>
      <c r="T95" s="54" t="s">
        <v>124</v>
      </c>
      <c r="U95" s="54" t="s">
        <v>125</v>
      </c>
      <c r="V95" s="54" t="s">
        <v>126</v>
      </c>
      <c r="W95" s="54" t="s">
        <v>133</v>
      </c>
      <c r="X95" s="53" t="b">
        <v>0</v>
      </c>
      <c r="Y95" s="53" t="b">
        <v>0</v>
      </c>
    </row>
    <row r="96" spans="1:25" s="52" customFormat="1" ht="12.75" hidden="1">
      <c r="A96" s="48">
        <v>4297</v>
      </c>
      <c r="B96" s="48" t="b">
        <v>0</v>
      </c>
      <c r="C96" s="48">
        <v>4213</v>
      </c>
      <c r="D96" s="49" t="s">
        <v>134</v>
      </c>
      <c r="E96" s="49" t="s">
        <v>135</v>
      </c>
      <c r="F96" s="49" t="s">
        <v>136</v>
      </c>
      <c r="G96" s="48">
        <v>1</v>
      </c>
      <c r="H96" s="48">
        <v>2</v>
      </c>
      <c r="I96" s="49" t="s">
        <v>137</v>
      </c>
      <c r="J96" s="49" t="s">
        <v>138</v>
      </c>
      <c r="K96" s="48">
        <v>1</v>
      </c>
      <c r="L96" s="49" t="s">
        <v>123</v>
      </c>
      <c r="M96" s="49" t="s">
        <v>124</v>
      </c>
      <c r="N96" s="50">
        <v>99</v>
      </c>
      <c r="O96" s="51"/>
      <c r="P96" s="51"/>
      <c r="Q96" s="51"/>
      <c r="R96" s="48" t="b">
        <v>1</v>
      </c>
      <c r="S96" s="49" t="s">
        <v>67</v>
      </c>
      <c r="T96" s="49" t="s">
        <v>124</v>
      </c>
      <c r="U96" s="49" t="s">
        <v>125</v>
      </c>
      <c r="V96" s="49" t="s">
        <v>139</v>
      </c>
      <c r="W96" s="49" t="s">
        <v>140</v>
      </c>
      <c r="X96" s="48" t="b">
        <v>0</v>
      </c>
      <c r="Y96" s="48" t="b">
        <v>0</v>
      </c>
    </row>
    <row r="97" spans="1:25" s="47" customFormat="1" ht="12.75" hidden="1">
      <c r="A97" s="43">
        <v>4657</v>
      </c>
      <c r="B97" s="43" t="b">
        <v>0</v>
      </c>
      <c r="C97" s="43">
        <v>4567</v>
      </c>
      <c r="D97" s="44" t="s">
        <v>141</v>
      </c>
      <c r="E97" s="44" t="s">
        <v>142</v>
      </c>
      <c r="F97" s="44" t="s">
        <v>143</v>
      </c>
      <c r="G97" s="43">
        <v>1</v>
      </c>
      <c r="H97" s="43">
        <v>1</v>
      </c>
      <c r="I97" s="44" t="s">
        <v>144</v>
      </c>
      <c r="J97" s="44" t="s">
        <v>124</v>
      </c>
      <c r="K97" s="43">
        <v>1</v>
      </c>
      <c r="L97" s="44" t="s">
        <v>123</v>
      </c>
      <c r="M97" s="44" t="s">
        <v>124</v>
      </c>
      <c r="N97" s="45">
        <v>320</v>
      </c>
      <c r="O97" s="46"/>
      <c r="P97" s="46"/>
      <c r="Q97" s="46"/>
      <c r="R97" s="43" t="b">
        <v>1</v>
      </c>
      <c r="S97" s="44" t="s">
        <v>67</v>
      </c>
      <c r="T97" s="44" t="s">
        <v>124</v>
      </c>
      <c r="U97" s="44" t="s">
        <v>125</v>
      </c>
      <c r="V97" s="44" t="s">
        <v>126</v>
      </c>
      <c r="W97" s="44" t="s">
        <v>145</v>
      </c>
      <c r="X97" s="43" t="b">
        <v>0</v>
      </c>
      <c r="Y97" s="43" t="b">
        <v>0</v>
      </c>
    </row>
    <row r="98" spans="1:25" s="57" customFormat="1" ht="12.75" hidden="1">
      <c r="A98" s="53">
        <v>4679</v>
      </c>
      <c r="B98" s="53" t="b">
        <v>0</v>
      </c>
      <c r="C98" s="53">
        <v>4589</v>
      </c>
      <c r="D98" s="54" t="s">
        <v>146</v>
      </c>
      <c r="E98" s="54" t="s">
        <v>147</v>
      </c>
      <c r="F98" s="54" t="s">
        <v>148</v>
      </c>
      <c r="G98" s="53">
        <v>3</v>
      </c>
      <c r="H98" s="53">
        <v>2</v>
      </c>
      <c r="I98" s="54" t="s">
        <v>149</v>
      </c>
      <c r="J98" s="54" t="s">
        <v>150</v>
      </c>
      <c r="K98" s="53">
        <v>1</v>
      </c>
      <c r="L98" s="54" t="s">
        <v>123</v>
      </c>
      <c r="M98" s="54" t="s">
        <v>124</v>
      </c>
      <c r="N98" s="55">
        <v>1708</v>
      </c>
      <c r="O98" s="56"/>
      <c r="P98" s="56"/>
      <c r="Q98" s="56"/>
      <c r="R98" s="53" t="b">
        <v>1</v>
      </c>
      <c r="S98" s="54" t="s">
        <v>67</v>
      </c>
      <c r="T98" s="54" t="s">
        <v>124</v>
      </c>
      <c r="U98" s="54" t="s">
        <v>125</v>
      </c>
      <c r="V98" s="54" t="s">
        <v>126</v>
      </c>
      <c r="W98" s="54" t="s">
        <v>145</v>
      </c>
      <c r="X98" s="53" t="b">
        <v>0</v>
      </c>
      <c r="Y98" s="53" t="b">
        <v>0</v>
      </c>
    </row>
    <row r="99" spans="1:25" s="47" customFormat="1" ht="12.75" hidden="1">
      <c r="A99" s="43">
        <v>4950</v>
      </c>
      <c r="B99" s="43" t="b">
        <v>0</v>
      </c>
      <c r="C99" s="43">
        <v>4858</v>
      </c>
      <c r="D99" s="44" t="s">
        <v>151</v>
      </c>
      <c r="E99" s="44" t="s">
        <v>130</v>
      </c>
      <c r="F99" s="44" t="s">
        <v>152</v>
      </c>
      <c r="G99" s="43">
        <v>1</v>
      </c>
      <c r="H99" s="43">
        <v>1</v>
      </c>
      <c r="I99" s="44" t="s">
        <v>153</v>
      </c>
      <c r="J99" s="44" t="s">
        <v>124</v>
      </c>
      <c r="K99" s="43">
        <v>1</v>
      </c>
      <c r="L99" s="44" t="s">
        <v>154</v>
      </c>
      <c r="M99" s="44" t="s">
        <v>124</v>
      </c>
      <c r="N99" s="45">
        <v>360</v>
      </c>
      <c r="O99" s="46"/>
      <c r="P99" s="46"/>
      <c r="Q99" s="46"/>
      <c r="R99" s="43" t="b">
        <v>1</v>
      </c>
      <c r="S99" s="44" t="s">
        <v>67</v>
      </c>
      <c r="T99" s="44" t="s">
        <v>124</v>
      </c>
      <c r="U99" s="44" t="s">
        <v>125</v>
      </c>
      <c r="V99" s="44" t="s">
        <v>126</v>
      </c>
      <c r="W99" s="44" t="s">
        <v>155</v>
      </c>
      <c r="X99" s="43" t="b">
        <v>0</v>
      </c>
      <c r="Y99" s="43" t="b">
        <v>0</v>
      </c>
    </row>
    <row r="100" spans="1:25" s="47" customFormat="1" ht="12.75" hidden="1">
      <c r="A100" s="43">
        <v>4961</v>
      </c>
      <c r="B100" s="43" t="b">
        <v>0</v>
      </c>
      <c r="C100" s="43">
        <v>4869</v>
      </c>
      <c r="D100" s="44" t="s">
        <v>156</v>
      </c>
      <c r="E100" s="44" t="s">
        <v>130</v>
      </c>
      <c r="F100" s="44" t="s">
        <v>157</v>
      </c>
      <c r="G100" s="43">
        <v>2</v>
      </c>
      <c r="H100" s="43">
        <v>1</v>
      </c>
      <c r="I100" s="44" t="s">
        <v>158</v>
      </c>
      <c r="J100" s="44" t="s">
        <v>150</v>
      </c>
      <c r="K100" s="43">
        <v>1</v>
      </c>
      <c r="L100" s="44" t="s">
        <v>123</v>
      </c>
      <c r="M100" s="44" t="s">
        <v>124</v>
      </c>
      <c r="N100" s="45">
        <v>706</v>
      </c>
      <c r="O100" s="46"/>
      <c r="P100" s="46"/>
      <c r="Q100" s="46"/>
      <c r="R100" s="43" t="b">
        <v>1</v>
      </c>
      <c r="S100" s="44" t="s">
        <v>67</v>
      </c>
      <c r="T100" s="44" t="s">
        <v>124</v>
      </c>
      <c r="U100" s="44" t="s">
        <v>125</v>
      </c>
      <c r="V100" s="44" t="s">
        <v>126</v>
      </c>
      <c r="W100" s="44" t="s">
        <v>145</v>
      </c>
      <c r="X100" s="43" t="b">
        <v>0</v>
      </c>
      <c r="Y100" s="43" t="b">
        <v>0</v>
      </c>
    </row>
    <row r="101" spans="1:25" s="52" customFormat="1" ht="12.75" hidden="1">
      <c r="A101" s="48">
        <v>4620</v>
      </c>
      <c r="B101" s="48" t="b">
        <v>0</v>
      </c>
      <c r="C101" s="48">
        <v>4530</v>
      </c>
      <c r="D101" s="49" t="s">
        <v>159</v>
      </c>
      <c r="E101" s="49" t="s">
        <v>160</v>
      </c>
      <c r="F101" s="49" t="s">
        <v>161</v>
      </c>
      <c r="G101" s="51"/>
      <c r="H101" s="48">
        <v>1</v>
      </c>
      <c r="I101" s="49" t="s">
        <v>162</v>
      </c>
      <c r="J101" s="49" t="s">
        <v>124</v>
      </c>
      <c r="K101" s="48">
        <v>1</v>
      </c>
      <c r="L101" s="49" t="s">
        <v>123</v>
      </c>
      <c r="M101" s="49" t="s">
        <v>124</v>
      </c>
      <c r="N101" s="50">
        <v>198</v>
      </c>
      <c r="O101" s="51"/>
      <c r="P101" s="51"/>
      <c r="Q101" s="51"/>
      <c r="R101" s="48" t="b">
        <v>1</v>
      </c>
      <c r="S101" s="49" t="s">
        <v>67</v>
      </c>
      <c r="T101" s="49" t="s">
        <v>124</v>
      </c>
      <c r="U101" s="49" t="s">
        <v>125</v>
      </c>
      <c r="V101" s="49" t="s">
        <v>139</v>
      </c>
      <c r="W101" s="49" t="s">
        <v>140</v>
      </c>
      <c r="X101" s="48" t="b">
        <v>0</v>
      </c>
      <c r="Y101" s="48" t="b">
        <v>0</v>
      </c>
    </row>
    <row r="102" spans="1:25" s="62" customFormat="1" ht="12.75" hidden="1">
      <c r="A102" s="58">
        <v>4573</v>
      </c>
      <c r="B102" s="58" t="b">
        <v>0</v>
      </c>
      <c r="C102" s="58">
        <v>4486</v>
      </c>
      <c r="D102" s="59" t="s">
        <v>118</v>
      </c>
      <c r="E102" s="59" t="s">
        <v>163</v>
      </c>
      <c r="F102" s="59" t="s">
        <v>164</v>
      </c>
      <c r="G102" s="58">
        <v>1</v>
      </c>
      <c r="H102" s="58">
        <v>2</v>
      </c>
      <c r="I102" s="59" t="s">
        <v>165</v>
      </c>
      <c r="J102" s="59" t="s">
        <v>166</v>
      </c>
      <c r="K102" s="58">
        <v>1</v>
      </c>
      <c r="L102" s="59" t="s">
        <v>123</v>
      </c>
      <c r="M102" s="59" t="s">
        <v>124</v>
      </c>
      <c r="N102" s="61">
        <v>546</v>
      </c>
      <c r="O102" s="60"/>
      <c r="P102" s="60"/>
      <c r="Q102" s="60"/>
      <c r="R102" s="58" t="b">
        <v>1</v>
      </c>
      <c r="S102" s="59" t="s">
        <v>67</v>
      </c>
      <c r="T102" s="59" t="s">
        <v>124</v>
      </c>
      <c r="U102" s="59" t="s">
        <v>125</v>
      </c>
      <c r="V102" s="59" t="s">
        <v>126</v>
      </c>
      <c r="W102" s="59" t="s">
        <v>127</v>
      </c>
      <c r="X102" s="58" t="b">
        <v>0</v>
      </c>
      <c r="Y102" s="58" t="b">
        <v>0</v>
      </c>
    </row>
    <row r="103" spans="1:25" s="47" customFormat="1" ht="12.75" hidden="1">
      <c r="A103" s="43">
        <v>5622</v>
      </c>
      <c r="B103" s="43" t="b">
        <v>0</v>
      </c>
      <c r="C103" s="43">
        <v>5526</v>
      </c>
      <c r="D103" s="44" t="s">
        <v>167</v>
      </c>
      <c r="E103" s="44" t="s">
        <v>168</v>
      </c>
      <c r="F103" s="44" t="s">
        <v>124</v>
      </c>
      <c r="G103" s="46"/>
      <c r="H103" s="43">
        <v>1</v>
      </c>
      <c r="I103" s="44" t="s">
        <v>169</v>
      </c>
      <c r="J103" s="44" t="s">
        <v>124</v>
      </c>
      <c r="K103" s="43">
        <v>1</v>
      </c>
      <c r="L103" s="44" t="s">
        <v>154</v>
      </c>
      <c r="M103" s="44" t="s">
        <v>124</v>
      </c>
      <c r="N103" s="46"/>
      <c r="O103" s="46"/>
      <c r="P103" s="46"/>
      <c r="Q103" s="46"/>
      <c r="R103" s="43" t="b">
        <v>1</v>
      </c>
      <c r="S103" s="44" t="s">
        <v>67</v>
      </c>
      <c r="T103" s="44" t="s">
        <v>124</v>
      </c>
      <c r="U103" s="44" t="s">
        <v>125</v>
      </c>
      <c r="V103" s="44" t="s">
        <v>126</v>
      </c>
      <c r="W103" s="44" t="s">
        <v>155</v>
      </c>
      <c r="X103" s="43" t="b">
        <v>0</v>
      </c>
      <c r="Y103" s="43" t="b">
        <v>0</v>
      </c>
    </row>
    <row r="104" spans="1:25" s="47" customFormat="1" ht="12.75" hidden="1">
      <c r="A104" s="43">
        <v>4518</v>
      </c>
      <c r="B104" s="43" t="b">
        <v>0</v>
      </c>
      <c r="C104" s="43">
        <v>4431</v>
      </c>
      <c r="D104" s="44" t="s">
        <v>170</v>
      </c>
      <c r="E104" s="44" t="s">
        <v>157</v>
      </c>
      <c r="F104" s="44" t="s">
        <v>171</v>
      </c>
      <c r="G104" s="43">
        <v>2</v>
      </c>
      <c r="H104" s="43">
        <v>2</v>
      </c>
      <c r="I104" s="44" t="s">
        <v>172</v>
      </c>
      <c r="J104" s="44" t="s">
        <v>173</v>
      </c>
      <c r="K104" s="43">
        <v>1</v>
      </c>
      <c r="L104" s="44" t="s">
        <v>123</v>
      </c>
      <c r="M104" s="44" t="s">
        <v>124</v>
      </c>
      <c r="N104" s="46"/>
      <c r="O104" s="46"/>
      <c r="P104" s="46"/>
      <c r="Q104" s="46"/>
      <c r="R104" s="43" t="b">
        <v>1</v>
      </c>
      <c r="S104" s="44" t="s">
        <v>67</v>
      </c>
      <c r="T104" s="44" t="s">
        <v>124</v>
      </c>
      <c r="U104" s="44" t="s">
        <v>125</v>
      </c>
      <c r="V104" s="44" t="s">
        <v>126</v>
      </c>
      <c r="W104" s="44" t="s">
        <v>145</v>
      </c>
      <c r="X104" s="43" t="b">
        <v>0</v>
      </c>
      <c r="Y104" s="43" t="b">
        <v>0</v>
      </c>
    </row>
    <row r="105" spans="1:25" s="57" customFormat="1" ht="12.75" hidden="1">
      <c r="A105" s="53">
        <v>4592</v>
      </c>
      <c r="B105" s="53" t="b">
        <v>0</v>
      </c>
      <c r="C105" s="53">
        <v>4504</v>
      </c>
      <c r="D105" s="54" t="s">
        <v>174</v>
      </c>
      <c r="E105" s="54" t="s">
        <v>135</v>
      </c>
      <c r="F105" s="54" t="s">
        <v>130</v>
      </c>
      <c r="G105" s="53">
        <v>1</v>
      </c>
      <c r="H105" s="53">
        <v>1</v>
      </c>
      <c r="I105" s="54" t="s">
        <v>175</v>
      </c>
      <c r="J105" s="54" t="s">
        <v>176</v>
      </c>
      <c r="K105" s="53">
        <v>1</v>
      </c>
      <c r="L105" s="54" t="s">
        <v>154</v>
      </c>
      <c r="M105" s="54" t="s">
        <v>124</v>
      </c>
      <c r="N105" s="55">
        <v>1200</v>
      </c>
      <c r="O105" s="56"/>
      <c r="P105" s="56"/>
      <c r="Q105" s="56"/>
      <c r="R105" s="53" t="b">
        <v>1</v>
      </c>
      <c r="S105" s="54" t="s">
        <v>67</v>
      </c>
      <c r="T105" s="54" t="s">
        <v>124</v>
      </c>
      <c r="U105" s="54" t="s">
        <v>177</v>
      </c>
      <c r="V105" s="54" t="s">
        <v>178</v>
      </c>
      <c r="W105" s="54" t="s">
        <v>179</v>
      </c>
      <c r="X105" s="53" t="b">
        <v>0</v>
      </c>
      <c r="Y105" s="53" t="b">
        <v>0</v>
      </c>
    </row>
    <row r="106" spans="1:25" s="57" customFormat="1" ht="12.75" hidden="1">
      <c r="A106" s="53">
        <v>4855</v>
      </c>
      <c r="B106" s="53" t="b">
        <v>0</v>
      </c>
      <c r="C106" s="53">
        <v>4764</v>
      </c>
      <c r="D106" s="54" t="s">
        <v>180</v>
      </c>
      <c r="E106" s="54" t="s">
        <v>181</v>
      </c>
      <c r="F106" s="54" t="s">
        <v>182</v>
      </c>
      <c r="G106" s="53">
        <v>2</v>
      </c>
      <c r="H106" s="53">
        <v>2</v>
      </c>
      <c r="I106" s="54" t="s">
        <v>183</v>
      </c>
      <c r="J106" s="54" t="s">
        <v>184</v>
      </c>
      <c r="K106" s="53">
        <v>1</v>
      </c>
      <c r="L106" s="54" t="s">
        <v>123</v>
      </c>
      <c r="M106" s="54" t="s">
        <v>124</v>
      </c>
      <c r="N106" s="55">
        <v>4560</v>
      </c>
      <c r="O106" s="56"/>
      <c r="P106" s="56"/>
      <c r="Q106" s="56"/>
      <c r="R106" s="53" t="b">
        <v>1</v>
      </c>
      <c r="S106" s="54" t="s">
        <v>67</v>
      </c>
      <c r="T106" s="54" t="s">
        <v>124</v>
      </c>
      <c r="U106" s="54" t="s">
        <v>125</v>
      </c>
      <c r="V106" s="54" t="s">
        <v>139</v>
      </c>
      <c r="W106" s="54" t="s">
        <v>185</v>
      </c>
      <c r="X106" s="53" t="b">
        <v>0</v>
      </c>
      <c r="Y106" s="53" t="b">
        <v>0</v>
      </c>
    </row>
    <row r="107" spans="1:25" s="57" customFormat="1" ht="12.75" hidden="1">
      <c r="A107" s="53">
        <v>5349</v>
      </c>
      <c r="B107" s="53" t="b">
        <v>0</v>
      </c>
      <c r="C107" s="53">
        <v>5256</v>
      </c>
      <c r="D107" s="54" t="s">
        <v>186</v>
      </c>
      <c r="E107" s="54" t="s">
        <v>147</v>
      </c>
      <c r="F107" s="54" t="s">
        <v>187</v>
      </c>
      <c r="G107" s="53">
        <v>3</v>
      </c>
      <c r="H107" s="53">
        <v>2</v>
      </c>
      <c r="I107" s="54" t="s">
        <v>188</v>
      </c>
      <c r="J107" s="54" t="s">
        <v>189</v>
      </c>
      <c r="K107" s="53">
        <v>1</v>
      </c>
      <c r="L107" s="54" t="s">
        <v>123</v>
      </c>
      <c r="M107" s="54" t="s">
        <v>124</v>
      </c>
      <c r="N107" s="55">
        <v>2720</v>
      </c>
      <c r="O107" s="56"/>
      <c r="P107" s="56"/>
      <c r="Q107" s="56"/>
      <c r="R107" s="53" t="b">
        <v>1</v>
      </c>
      <c r="S107" s="54" t="s">
        <v>67</v>
      </c>
      <c r="T107" s="54" t="s">
        <v>124</v>
      </c>
      <c r="U107" s="54" t="s">
        <v>125</v>
      </c>
      <c r="V107" s="54" t="s">
        <v>126</v>
      </c>
      <c r="W107" s="54" t="s">
        <v>145</v>
      </c>
      <c r="X107" s="53" t="b">
        <v>0</v>
      </c>
      <c r="Y107" s="53" t="b">
        <v>0</v>
      </c>
    </row>
    <row r="108" spans="1:25" s="47" customFormat="1" ht="12.75" hidden="1">
      <c r="A108" s="43">
        <v>5356</v>
      </c>
      <c r="B108" s="43" t="b">
        <v>0</v>
      </c>
      <c r="C108" s="43">
        <v>5263</v>
      </c>
      <c r="D108" s="44" t="s">
        <v>190</v>
      </c>
      <c r="E108" s="44" t="s">
        <v>181</v>
      </c>
      <c r="F108" s="44" t="s">
        <v>129</v>
      </c>
      <c r="G108" s="43">
        <v>2</v>
      </c>
      <c r="H108" s="43">
        <v>2</v>
      </c>
      <c r="I108" s="44" t="s">
        <v>191</v>
      </c>
      <c r="J108" s="44" t="s">
        <v>124</v>
      </c>
      <c r="K108" s="43">
        <v>1</v>
      </c>
      <c r="L108" s="44" t="s">
        <v>123</v>
      </c>
      <c r="M108" s="44" t="s">
        <v>124</v>
      </c>
      <c r="N108" s="45">
        <v>1280</v>
      </c>
      <c r="O108" s="46"/>
      <c r="P108" s="46"/>
      <c r="Q108" s="46"/>
      <c r="R108" s="43" t="b">
        <v>1</v>
      </c>
      <c r="S108" s="44" t="s">
        <v>67</v>
      </c>
      <c r="T108" s="44" t="s">
        <v>124</v>
      </c>
      <c r="U108" s="44" t="s">
        <v>125</v>
      </c>
      <c r="V108" s="44" t="s">
        <v>126</v>
      </c>
      <c r="W108" s="44" t="s">
        <v>145</v>
      </c>
      <c r="X108" s="43" t="b">
        <v>0</v>
      </c>
      <c r="Y108" s="43" t="b">
        <v>0</v>
      </c>
    </row>
    <row r="109" spans="1:25" s="47" customFormat="1" ht="12.75" hidden="1">
      <c r="A109" s="43">
        <v>5364</v>
      </c>
      <c r="B109" s="43" t="b">
        <v>0</v>
      </c>
      <c r="C109" s="43">
        <v>5271</v>
      </c>
      <c r="D109" s="44" t="s">
        <v>192</v>
      </c>
      <c r="E109" s="44" t="s">
        <v>135</v>
      </c>
      <c r="F109" s="44" t="s">
        <v>152</v>
      </c>
      <c r="G109" s="43">
        <v>2</v>
      </c>
      <c r="H109" s="43">
        <v>2</v>
      </c>
      <c r="I109" s="44" t="s">
        <v>193</v>
      </c>
      <c r="J109" s="44" t="s">
        <v>124</v>
      </c>
      <c r="K109" s="43">
        <v>1</v>
      </c>
      <c r="L109" s="44" t="s">
        <v>123</v>
      </c>
      <c r="M109" s="44" t="s">
        <v>124</v>
      </c>
      <c r="N109" s="45">
        <v>640</v>
      </c>
      <c r="O109" s="46"/>
      <c r="P109" s="46"/>
      <c r="Q109" s="46"/>
      <c r="R109" s="43" t="b">
        <v>1</v>
      </c>
      <c r="S109" s="44" t="s">
        <v>67</v>
      </c>
      <c r="T109" s="44" t="s">
        <v>124</v>
      </c>
      <c r="U109" s="44" t="s">
        <v>125</v>
      </c>
      <c r="V109" s="44" t="s">
        <v>126</v>
      </c>
      <c r="W109" s="44" t="s">
        <v>145</v>
      </c>
      <c r="X109" s="43" t="b">
        <v>0</v>
      </c>
      <c r="Y109" s="43" t="b">
        <v>0</v>
      </c>
    </row>
    <row r="110" spans="1:25" s="47" customFormat="1" ht="12.75" hidden="1">
      <c r="A110" s="43">
        <v>5482</v>
      </c>
      <c r="B110" s="43" t="b">
        <v>0</v>
      </c>
      <c r="C110" s="43">
        <v>5389</v>
      </c>
      <c r="D110" s="44" t="s">
        <v>194</v>
      </c>
      <c r="E110" s="44" t="s">
        <v>152</v>
      </c>
      <c r="F110" s="44" t="s">
        <v>157</v>
      </c>
      <c r="G110" s="43">
        <v>1</v>
      </c>
      <c r="H110" s="43">
        <v>2</v>
      </c>
      <c r="I110" s="44" t="s">
        <v>195</v>
      </c>
      <c r="J110" s="44" t="s">
        <v>124</v>
      </c>
      <c r="K110" s="43">
        <v>1</v>
      </c>
      <c r="L110" s="44" t="s">
        <v>123</v>
      </c>
      <c r="M110" s="44" t="s">
        <v>124</v>
      </c>
      <c r="N110" s="45">
        <v>320</v>
      </c>
      <c r="O110" s="46"/>
      <c r="P110" s="46"/>
      <c r="Q110" s="46"/>
      <c r="R110" s="43" t="b">
        <v>1</v>
      </c>
      <c r="S110" s="44" t="s">
        <v>67</v>
      </c>
      <c r="T110" s="44" t="s">
        <v>124</v>
      </c>
      <c r="U110" s="44" t="s">
        <v>125</v>
      </c>
      <c r="V110" s="44" t="s">
        <v>126</v>
      </c>
      <c r="W110" s="44" t="s">
        <v>145</v>
      </c>
      <c r="X110" s="43" t="b">
        <v>0</v>
      </c>
      <c r="Y110" s="43" t="b">
        <v>0</v>
      </c>
    </row>
    <row r="111" spans="1:25" s="52" customFormat="1" ht="12.75" hidden="1">
      <c r="A111" s="48">
        <v>4557</v>
      </c>
      <c r="B111" s="48" t="b">
        <v>0</v>
      </c>
      <c r="C111" s="48">
        <v>4470</v>
      </c>
      <c r="D111" s="49" t="s">
        <v>196</v>
      </c>
      <c r="E111" s="49" t="s">
        <v>197</v>
      </c>
      <c r="F111" s="49" t="s">
        <v>187</v>
      </c>
      <c r="G111" s="48">
        <v>1</v>
      </c>
      <c r="H111" s="48">
        <v>2</v>
      </c>
      <c r="I111" s="49" t="s">
        <v>198</v>
      </c>
      <c r="J111" s="49" t="s">
        <v>124</v>
      </c>
      <c r="K111" s="48">
        <v>1</v>
      </c>
      <c r="L111" s="49" t="s">
        <v>123</v>
      </c>
      <c r="M111" s="49" t="s">
        <v>124</v>
      </c>
      <c r="N111" s="50">
        <v>449.1</v>
      </c>
      <c r="O111" s="51"/>
      <c r="P111" s="51"/>
      <c r="Q111" s="51"/>
      <c r="R111" s="48" t="b">
        <v>1</v>
      </c>
      <c r="S111" s="49" t="s">
        <v>67</v>
      </c>
      <c r="T111" s="49" t="s">
        <v>124</v>
      </c>
      <c r="U111" s="49" t="s">
        <v>125</v>
      </c>
      <c r="V111" s="49" t="s">
        <v>139</v>
      </c>
      <c r="W111" s="49" t="s">
        <v>140</v>
      </c>
      <c r="X111" s="48" t="b">
        <v>0</v>
      </c>
      <c r="Y111" s="48" t="b">
        <v>0</v>
      </c>
    </row>
    <row r="112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66" sqref="A66:G6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3" t="s">
        <v>65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71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72773.84+13213.56</f>
        <v>85987.4</v>
      </c>
      <c r="C15" s="20">
        <f>0</f>
        <v>0</v>
      </c>
      <c r="D15" s="20">
        <f>SUM(B15:C15)</f>
        <v>85987.4</v>
      </c>
      <c r="E15" s="1"/>
      <c r="F15" s="1"/>
      <c r="G15" s="1"/>
      <c r="H15" s="1"/>
    </row>
    <row r="16" spans="1:8" ht="12.75">
      <c r="A16" s="5" t="s">
        <v>74</v>
      </c>
      <c r="B16" s="20">
        <f>44319.53+8240.82</f>
        <v>52560.35</v>
      </c>
      <c r="C16" s="20">
        <f>371.46+50.7</f>
        <v>422.15999999999997</v>
      </c>
      <c r="D16" s="20">
        <f>SUM(B16:C16)</f>
        <v>52982.51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56804.648</v>
      </c>
      <c r="C17" s="20">
        <f>H72+H77+H85</f>
        <v>26177.33</v>
      </c>
      <c r="D17" s="20">
        <f>SUM(B17:C17)</f>
        <v>82981.978</v>
      </c>
      <c r="E17" s="1"/>
      <c r="F17" s="1"/>
      <c r="G17" s="1"/>
      <c r="H17" s="1"/>
    </row>
    <row r="18" spans="1:8" ht="12.75">
      <c r="A18" s="5" t="s">
        <v>76</v>
      </c>
      <c r="B18" s="38">
        <f>B15-B17</f>
        <v>29182.751999999993</v>
      </c>
      <c r="C18" s="38">
        <f>C15-C17</f>
        <v>-26177.33</v>
      </c>
      <c r="D18" s="38">
        <f>SUM(B18:C18)</f>
        <v>3005.4219999999914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3005.4219999999914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-26675.09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-23669.66800000001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0" t="s">
        <v>60</v>
      </c>
      <c r="B26" s="91"/>
      <c r="C26" s="91"/>
      <c r="D26" s="91"/>
      <c r="E26" s="91"/>
      <c r="F26" s="91"/>
      <c r="G26" s="91"/>
      <c r="H26" s="25" t="s">
        <v>20</v>
      </c>
    </row>
    <row r="27" spans="1:8" ht="12.75" customHeight="1">
      <c r="A27" s="79" t="s">
        <v>21</v>
      </c>
      <c r="B27" s="79"/>
      <c r="C27" s="79"/>
      <c r="D27" s="79"/>
      <c r="E27" s="79"/>
      <c r="F27" s="79"/>
      <c r="G27" s="79"/>
      <c r="H27" s="26">
        <v>4.99</v>
      </c>
    </row>
    <row r="28" spans="1:8" ht="12.75" customHeight="1">
      <c r="A28" s="79" t="s">
        <v>22</v>
      </c>
      <c r="B28" s="79"/>
      <c r="C28" s="79"/>
      <c r="D28" s="79"/>
      <c r="E28" s="79"/>
      <c r="F28" s="79"/>
      <c r="G28" s="79"/>
      <c r="H28" s="26">
        <v>0.7</v>
      </c>
    </row>
    <row r="29" spans="1:8" ht="12.75" customHeight="1">
      <c r="A29" s="79" t="s">
        <v>17</v>
      </c>
      <c r="B29" s="79"/>
      <c r="C29" s="79"/>
      <c r="D29" s="79"/>
      <c r="E29" s="79"/>
      <c r="F29" s="79"/>
      <c r="G29" s="79"/>
      <c r="H29" s="26">
        <v>2.19</v>
      </c>
    </row>
    <row r="30" spans="1:8" ht="12.75" customHeight="1">
      <c r="A30" s="87" t="s">
        <v>18</v>
      </c>
      <c r="B30" s="88"/>
      <c r="C30" s="88"/>
      <c r="D30" s="88"/>
      <c r="E30" s="88"/>
      <c r="F30" s="88"/>
      <c r="G30" s="89"/>
      <c r="H30" s="27">
        <f>SUM(H27:H29)</f>
        <v>7.880000000000001</v>
      </c>
    </row>
    <row r="31" spans="1:8" ht="12.75" customHeight="1">
      <c r="A31" s="79"/>
      <c r="B31" s="79"/>
      <c r="C31" s="79"/>
      <c r="D31" s="79"/>
      <c r="E31" s="79"/>
      <c r="F31" s="79"/>
      <c r="G31" s="79"/>
      <c r="H31" s="26"/>
    </row>
    <row r="32" spans="1:8" ht="12.75" customHeight="1">
      <c r="A32" s="79" t="s">
        <v>23</v>
      </c>
      <c r="B32" s="79"/>
      <c r="C32" s="79"/>
      <c r="D32" s="79"/>
      <c r="E32" s="79"/>
      <c r="F32" s="79"/>
      <c r="G32" s="79"/>
      <c r="H32" s="26">
        <v>4.54</v>
      </c>
    </row>
    <row r="33" spans="1:8" ht="12.75" customHeight="1">
      <c r="A33" s="79" t="s">
        <v>24</v>
      </c>
      <c r="B33" s="79"/>
      <c r="C33" s="79"/>
      <c r="D33" s="79"/>
      <c r="E33" s="79"/>
      <c r="F33" s="79"/>
      <c r="G33" s="79"/>
      <c r="H33" s="26">
        <v>0</v>
      </c>
    </row>
    <row r="34" spans="1:8" ht="12.75" customHeight="1">
      <c r="A34" s="79" t="s">
        <v>25</v>
      </c>
      <c r="B34" s="79"/>
      <c r="C34" s="79"/>
      <c r="D34" s="79"/>
      <c r="E34" s="79"/>
      <c r="F34" s="79"/>
      <c r="G34" s="79"/>
      <c r="H34" s="26">
        <v>2.22</v>
      </c>
    </row>
    <row r="35" spans="1:8" ht="12.75" customHeight="1">
      <c r="A35" s="87" t="s">
        <v>19</v>
      </c>
      <c r="B35" s="88"/>
      <c r="C35" s="88"/>
      <c r="D35" s="88"/>
      <c r="E35" s="88"/>
      <c r="F35" s="88"/>
      <c r="G35" s="89"/>
      <c r="H35" s="27">
        <f>SUM(H32:H34)</f>
        <v>6.76</v>
      </c>
    </row>
    <row r="36" spans="1:8" ht="12.75" customHeight="1">
      <c r="A36" s="79"/>
      <c r="B36" s="79"/>
      <c r="C36" s="79"/>
      <c r="D36" s="79"/>
      <c r="E36" s="79"/>
      <c r="F36" s="79"/>
      <c r="G36" s="79"/>
      <c r="H36" s="26"/>
    </row>
    <row r="37" spans="1:8" ht="12.75" customHeight="1">
      <c r="A37" s="87" t="s">
        <v>28</v>
      </c>
      <c r="B37" s="88"/>
      <c r="C37" s="88"/>
      <c r="D37" s="88"/>
      <c r="E37" s="88"/>
      <c r="F37" s="88"/>
      <c r="G37" s="8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58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72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12*B5*I42</f>
        <v>14420.304000000002</v>
      </c>
      <c r="I42" s="35">
        <v>2.39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12*I43*B5</f>
        <v>3801.168</v>
      </c>
      <c r="I43" s="35">
        <v>0.63</v>
      </c>
    </row>
    <row r="44" spans="1:9" ht="13.5" customHeight="1">
      <c r="A44" s="85" t="s">
        <v>32</v>
      </c>
      <c r="B44" s="86"/>
      <c r="C44" s="86"/>
      <c r="D44" s="86"/>
      <c r="E44" s="86"/>
      <c r="F44" s="86"/>
      <c r="G44" s="86"/>
      <c r="H44" s="28">
        <f>12*B5*I44</f>
        <v>2051.4240000000004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2051.4240000000004</v>
      </c>
      <c r="I45" s="35">
        <v>0.34</v>
      </c>
    </row>
    <row r="46" spans="1:9" ht="13.5" customHeight="1">
      <c r="A46" s="85" t="s">
        <v>34</v>
      </c>
      <c r="B46" s="86"/>
      <c r="C46" s="86"/>
      <c r="D46" s="86"/>
      <c r="E46" s="86"/>
      <c r="F46" s="86"/>
      <c r="G46" s="86"/>
      <c r="H46" s="28">
        <f>12*B5*I46</f>
        <v>1086.048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5309.568</v>
      </c>
      <c r="I47" s="35">
        <v>0.88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1387.728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30107.663999999997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72</v>
      </c>
    </row>
    <row r="52" spans="1:9" ht="37.5" customHeight="1">
      <c r="A52" s="63" t="s">
        <v>80</v>
      </c>
      <c r="B52" s="64"/>
      <c r="C52" s="64"/>
      <c r="D52" s="64"/>
      <c r="E52" s="64"/>
      <c r="F52" s="64"/>
      <c r="G52" s="65"/>
      <c r="H52" s="28">
        <f>350+530*24.78</f>
        <v>13483.400000000001</v>
      </c>
      <c r="I52" s="35">
        <v>0.7</v>
      </c>
    </row>
    <row r="53" spans="1:8" ht="24.75" customHeight="1">
      <c r="A53" s="70" t="s">
        <v>52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53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54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13483.400000000001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72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f>12*B5*I59</f>
        <v>13213.584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13213.584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59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72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6395.616000000001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4525.200000000001</v>
      </c>
      <c r="I67" s="35">
        <v>0.75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7602.336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1448.064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12*B5*I70</f>
        <v>2654.784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905.0400000000001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23531.04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72</v>
      </c>
    </row>
    <row r="75" spans="1:8" ht="40.5" customHeight="1">
      <c r="A75" s="63" t="s">
        <v>77</v>
      </c>
      <c r="B75" s="64"/>
      <c r="C75" s="64"/>
      <c r="D75" s="64"/>
      <c r="E75" s="64"/>
      <c r="F75" s="64"/>
      <c r="G75" s="65"/>
      <c r="H75" s="28">
        <f>2646.29</f>
        <v>2646.29</v>
      </c>
    </row>
    <row r="76" spans="1:8" ht="34.5" customHeight="1">
      <c r="A76" s="70" t="s">
        <v>51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2646.29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72</v>
      </c>
    </row>
    <row r="80" spans="1:8" ht="27" customHeight="1">
      <c r="A80" s="63" t="s">
        <v>78</v>
      </c>
      <c r="B80" s="64"/>
      <c r="C80" s="64"/>
      <c r="D80" s="64"/>
      <c r="E80" s="64"/>
      <c r="F80" s="64"/>
      <c r="G80" s="65"/>
      <c r="H80" s="28">
        <v>0</v>
      </c>
    </row>
    <row r="81" spans="1:8" ht="27" customHeight="1">
      <c r="A81" s="63" t="s">
        <v>64</v>
      </c>
      <c r="B81" s="64"/>
      <c r="C81" s="64"/>
      <c r="D81" s="64"/>
      <c r="E81" s="64"/>
      <c r="F81" s="64"/>
      <c r="G81" s="65"/>
      <c r="H81" s="28">
        <v>0</v>
      </c>
    </row>
    <row r="82" spans="1:8" ht="27.75" customHeight="1">
      <c r="A82" s="76" t="s">
        <v>66</v>
      </c>
      <c r="B82" s="77"/>
      <c r="C82" s="77"/>
      <c r="D82" s="77"/>
      <c r="E82" s="77"/>
      <c r="F82" s="77"/>
      <c r="G82" s="78"/>
      <c r="H82" s="28">
        <v>0</v>
      </c>
    </row>
    <row r="83" spans="1:8" ht="24.75" customHeight="1">
      <c r="A83" s="70" t="s">
        <v>50</v>
      </c>
      <c r="B83" s="71"/>
      <c r="C83" s="71"/>
      <c r="D83" s="71"/>
      <c r="E83" s="71"/>
      <c r="F83" s="71"/>
      <c r="G83" s="72"/>
      <c r="H83" s="28">
        <v>0</v>
      </c>
    </row>
    <row r="84" spans="1:8" ht="36" customHeight="1">
      <c r="A84" s="73" t="s">
        <v>79</v>
      </c>
      <c r="B84" s="74"/>
      <c r="C84" s="74"/>
      <c r="D84" s="74"/>
      <c r="E84" s="74"/>
      <c r="F84" s="74"/>
      <c r="G84" s="75"/>
      <c r="H84" s="39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2015-04-10T10:29:29Z</dcterms:modified>
  <cp:category/>
  <cp:version/>
  <cp:contentType/>
  <cp:contentStatus/>
</cp:coreProperties>
</file>