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<sst xmlns="http://schemas.openxmlformats.org/spreadsheetml/2006/main" count="342" uniqueCount="178">
  <si>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</si>
  <si>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</si>
  <si>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</si>
  <si>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</si>
  <si>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</si>
  <si>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</si>
  <si>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</si>
  <si>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</si>
  <si>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</si>
  <si>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</si>
  <si>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</si>
  <si>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</si>
  <si>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</si>
  <si>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</si>
  <si>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</si>
  <si>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</si>
  <si>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</si>
  <si>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</si>
  <si>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</si>
  <si>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</si>
  <si>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</si>
  <si>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</si>
  <si>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</si>
  <si>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</si>
  <si>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</si>
  <si>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</si>
  <si>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</si>
  <si>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</si>
  <si>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</si>
  <si>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</si>
  <si>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</si>
  <si>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</si>
  <si>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</si>
  <si>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</si>
  <si>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</si>
  <si>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</si>
  <si>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</si>
  <si>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</si>
  <si>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</si>
  <si>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</si>
  <si>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</si>
  <si>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</si>
  <si>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</si>
  <si>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</si>
  <si>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</si>
  <si>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</si>
  <si>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</si>
  <si>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</si>
  <si>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</si>
  <si>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</si>
  <si>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</si>
  <si>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</si>
  <si>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</si>
  <si>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</si>
  <si>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</si>
  <si>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</si>
  <si>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</si>
  <si>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</si>
  <si>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</si>
  <si>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</si>
  <si>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</si>
  <si>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</si>
  <si>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</si>
  <si>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</si>
  <si>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</si>
  <si>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</si>
  <si>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</si>
  <si>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пер.Целинный,26</t>
  </si>
  <si>
    <t>336,5</t>
  </si>
  <si>
    <t>8 шт</t>
  </si>
  <si>
    <t>по содержанию и ремонту общего имущества в многоквартирном доме за период:  2013г.</t>
  </si>
  <si>
    <t>Сумма за 2013г.</t>
  </si>
  <si>
    <t>24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</si>
  <si>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0"/>
      </rPr>
      <t>- август</t>
    </r>
    <r>
      <rPr>
        <sz val="8"/>
        <rFont val="Arial Cyr"/>
        <family val="2"/>
      </rPr>
      <t xml:space="preserve">                                                                                                   </t>
    </r>
    <r>
      <rPr>
        <b/>
        <sz val="8"/>
        <rFont val="Arial Cyr"/>
        <family val="0"/>
      </rPr>
      <t xml:space="preserve"> Ремонт системы ХВС  -февраль.  Ремонт системы отопления- март , июль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</si>
  <si>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– выполняется собственниками самостоятельно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</si>
  <si>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-– выполняется собственниками самостоятельно                                                     </t>
    </r>
  </si>
  <si>
    <t>Начислено за 2013г.</t>
  </si>
  <si>
    <t>Оплачено  за 2013г.</t>
  </si>
  <si>
    <t>Затраты за 2013г.</t>
  </si>
  <si>
    <t>Итог на 31.12.2013г.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</si>
  <si>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сосулек- апрель, Сброс снега с кровли-  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</si>
  <si>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– выполняется собственниками самостоятельно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</si>
  <si>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</si>
  <si>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</si>
  <si>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</si>
  <si>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18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</si>
  <si>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</si>
  <si>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</si>
  <si>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</si>
  <si>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</si>
  <si>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</si>
  <si>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</si>
  <si>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</si>
  <si>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</si>
  <si>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</si>
  <si>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</si>
  <si>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</si>
  <si>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</si>
  <si>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</si>
  <si>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</si>
  <si>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</si>
  <si>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</si>
  <si>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</si>
  <si>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</si>
  <si>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</si>
  <si>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</si>
  <si>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</si>
  <si>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</si>
  <si>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</si>
  <si>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</si>
  <si>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</si>
  <si>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</si>
  <si>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</si>
  <si>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</si>
  <si>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</si>
  <si>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</si>
  <si>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</si>
  <si>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</si>
  <si>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</si>
  <si>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23.12.14</t>
  </si>
  <si>
    <t>13:00</t>
  </si>
  <si>
    <t>14:00</t>
  </si>
  <si>
    <t>Установка заглушки, перезапуск СО - 10 стояков.</t>
  </si>
  <si>
    <t>Заглушшка Д 15-мм - 1 шт.</t>
  </si>
  <si>
    <t>квартира</t>
  </si>
  <si>
    <t/>
  </si>
  <si>
    <t>Содержание общего имущества</t>
  </si>
  <si>
    <t>СОИ (системы)</t>
  </si>
  <si>
    <t>Центральное отопление</t>
  </si>
  <si>
    <t>13.08.14</t>
  </si>
  <si>
    <t>08:30</t>
  </si>
  <si>
    <t>09:30</t>
  </si>
  <si>
    <t>Замена вентиля ХВС Д 15мм.</t>
  </si>
  <si>
    <t>Вентиль Д 15мм - 1 шт., лён - 0,01кг.</t>
  </si>
  <si>
    <t>14.04.14</t>
  </si>
  <si>
    <t>12:30</t>
  </si>
  <si>
    <t>Очистка дренажной канавы, вывоз мусора.</t>
  </si>
  <si>
    <t>Спецтехника: а/м КАМАЗ 1200 руб/час - 1 шт., погрузчик 1400 руб/час - 1 шт.</t>
  </si>
  <si>
    <t>мн.дом</t>
  </si>
  <si>
    <t>СОИ (работы)</t>
  </si>
  <si>
    <t>Санитарная очистка придомовой территории</t>
  </si>
  <si>
    <t>04.04.14</t>
  </si>
  <si>
    <t>09:00</t>
  </si>
  <si>
    <t>12:00</t>
  </si>
  <si>
    <t>Ремонт вводного рубильника, ремонт этажного щита.</t>
  </si>
  <si>
    <t>Вставки - 100А - 2 шт., сжимы - 2 шт.</t>
  </si>
  <si>
    <t>Электроснабжение</t>
  </si>
  <si>
    <t>04.02.14</t>
  </si>
  <si>
    <t>09:40</t>
  </si>
  <si>
    <t>Осмотр СО.</t>
  </si>
  <si>
    <t>30.01.14</t>
  </si>
  <si>
    <t>15:00</t>
  </si>
  <si>
    <t>16:00</t>
  </si>
  <si>
    <t>Сброс воздуха с 2 стояков и перезапуск СО.</t>
  </si>
  <si>
    <t>29.01.14</t>
  </si>
  <si>
    <t>15:30</t>
  </si>
  <si>
    <t>Осмотр проведён.Нет жильцов кв-р 5 и 6.Сброс воздуха не возможен.</t>
  </si>
  <si>
    <t>28.01.14</t>
  </si>
  <si>
    <t>11:00</t>
  </si>
  <si>
    <t>Ремонт СО - замена сгона в сборе Д-15мм - 1 шт.,</t>
  </si>
  <si>
    <t>Сгон в сборе Д-15мм - 1шт., лён - 0,01кг</t>
  </si>
  <si>
    <t>28.03.14</t>
  </si>
  <si>
    <t>Отмена.</t>
  </si>
  <si>
    <t>14.01.14</t>
  </si>
  <si>
    <t>Выполнено жжильцами.</t>
  </si>
  <si>
    <t>07.05.14</t>
  </si>
  <si>
    <t>Подключение квартиры.</t>
  </si>
  <si>
    <t>03.03.14</t>
  </si>
  <si>
    <t>08:50</t>
  </si>
  <si>
    <t>09:20</t>
  </si>
  <si>
    <t>Сброс снега с козырька ж/д : пл.4 кв.м, объём - 0,2 куб.м.</t>
  </si>
  <si>
    <t>Сезонные работы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</si>
  <si>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</si>
  <si>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</t>
    </r>
    <r>
      <rPr>
        <b/>
        <sz val="8"/>
        <rFont val="Arial Cyr"/>
        <family val="0"/>
      </rPr>
      <t xml:space="preserve"> Ремонт системы э/снабжения (апрель</t>
    </r>
    <r>
      <rPr>
        <sz val="8"/>
        <rFont val="Arial Cyr"/>
        <family val="2"/>
      </rPr>
      <t xml:space="preserve">)                                                                                                          </t>
    </r>
  </si>
  <si>
    <t>очистка КП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</si>
  <si>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-– </t>
    </r>
    <r>
      <rPr>
        <b/>
        <sz val="8"/>
        <rFont val="Arial Cyr"/>
        <family val="0"/>
      </rPr>
      <t xml:space="preserve">Очистка дренажной канавы  (апрель). Очистка контейнерной площадки от мусора (апрель)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</si>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</sst>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1" xfId="54" applyFont="1" applyFill="1" applyBorder="1" applyAlignment="1">
      <alignment horizontal="center"/>
      <protection/>
    </xf>
    <xf numFmtId="2" fontId="2" fillId="0" borderId="8" xfId="54" applyNumberFormat="1" applyFont="1" applyFill="1" applyBorder="1" applyAlignment="1">
      <alignment horizontal="right"/>
      <protection/>
    </xf>
    <xf numFmtId="0" fontId="2" fillId="26" borderId="8" xfId="54" applyFont="1" applyFill="1" applyBorder="1" applyAlignment="1">
      <alignment horizontal="right"/>
      <protection/>
    </xf>
    <xf numFmtId="0" fontId="2" fillId="26" borderId="8" xfId="54" applyFont="1" applyFill="1" applyBorder="1" applyAlignment="1">
      <alignment/>
      <protection/>
    </xf>
    <xf numFmtId="2" fontId="2" fillId="26" borderId="8" xfId="54" applyNumberFormat="1" applyFont="1" applyFill="1" applyBorder="1" applyAlignment="1">
      <alignment horizontal="right"/>
      <protection/>
    </xf>
    <xf numFmtId="0" fontId="43" fillId="3" borderId="0" xfId="54" applyFill="1" applyAlignment="1">
      <alignment/>
      <protection/>
    </xf>
    <xf numFmtId="0" fontId="0" fillId="3" borderId="0" xfId="0" applyFill="1" applyAlignment="1">
      <alignment/>
    </xf>
    <xf numFmtId="0" fontId="2" fillId="27" borderId="8" xfId="54" applyFont="1" applyFill="1" applyBorder="1" applyAlignment="1">
      <alignment horizontal="right"/>
      <protection/>
    </xf>
    <xf numFmtId="0" fontId="2" fillId="27" borderId="8" xfId="54" applyFont="1" applyFill="1" applyBorder="1" applyAlignment="1">
      <alignment/>
      <protection/>
    </xf>
    <xf numFmtId="0" fontId="43" fillId="28" borderId="0" xfId="54" applyFill="1" applyAlignment="1">
      <alignment/>
      <protection/>
    </xf>
    <xf numFmtId="2" fontId="2" fillId="27" borderId="8" xfId="54" applyNumberFormat="1" applyFont="1" applyFill="1" applyBorder="1" applyAlignment="1">
      <alignment horizontal="right"/>
      <protection/>
    </xf>
    <xf numFmtId="0" fontId="0" fillId="28" borderId="0" xfId="0" applyFill="1" applyAlignment="1">
      <alignment/>
    </xf>
    <xf numFmtId="0" fontId="2" fillId="29" borderId="8" xfId="54" applyFont="1" applyFill="1" applyBorder="1" applyAlignment="1">
      <alignment horizontal="right"/>
      <protection/>
    </xf>
    <xf numFmtId="0" fontId="2" fillId="29" borderId="8" xfId="54" applyFont="1" applyFill="1" applyBorder="1" applyAlignment="1">
      <alignment/>
      <protection/>
    </xf>
    <xf numFmtId="2" fontId="2" fillId="29" borderId="8" xfId="54" applyNumberFormat="1" applyFont="1" applyFill="1" applyBorder="1" applyAlignment="1">
      <alignment horizontal="right"/>
      <protection/>
    </xf>
    <xf numFmtId="0" fontId="43" fillId="24" borderId="0" xfId="54" applyFill="1" applyAlignment="1">
      <alignment/>
      <protection/>
    </xf>
    <xf numFmtId="0" fontId="0" fillId="24" borderId="0" xfId="0" applyFill="1" applyAlignment="1">
      <alignment/>
    </xf>
    <xf numFmtId="0" fontId="2" fillId="30" borderId="8" xfId="54" applyFont="1" applyFill="1" applyBorder="1" applyAlignment="1">
      <alignment horizontal="right"/>
      <protection/>
    </xf>
    <xf numFmtId="0" fontId="2" fillId="30" borderId="8" xfId="54" applyFont="1" applyFill="1" applyBorder="1" applyAlignment="1">
      <alignment/>
      <protection/>
    </xf>
    <xf numFmtId="2" fontId="2" fillId="30" borderId="8" xfId="54" applyNumberFormat="1" applyFont="1" applyFill="1" applyBorder="1" applyAlignment="1">
      <alignment horizontal="right"/>
      <protection/>
    </xf>
    <xf numFmtId="0" fontId="43" fillId="22" borderId="0" xfId="54" applyFill="1" applyAlignment="1">
      <alignment/>
      <protection/>
    </xf>
    <xf numFmtId="0" fontId="0" fillId="22" borderId="0" xfId="0" applyFill="1" applyAlignment="1">
      <alignment/>
    </xf>
    <xf numFmtId="0" fontId="2" fillId="31" borderId="0" xfId="53" applyFont="1" applyFill="1" applyBorder="1" applyAlignment="1">
      <alignment horizontal="right"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2" fontId="2" fillId="31" borderId="0" xfId="53" applyNumberFormat="1" applyFont="1" applyFill="1" applyBorder="1" applyAlignment="1">
      <alignment horizontal="right"/>
      <protection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2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10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Обычный_Отчет 2014 УО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7"/>
  <sheetViews>
    <sheetView tabSelected="1" workbookViewId="0" topLeftCell="A84">
      <selection activeCell="I10" sqref="I10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  <col min="10" max="10" width="9.125" style="0" hidden="1" customWidth="1"/>
  </cols>
  <sheetData>
    <row r="1" spans="1:9" ht="15.75">
      <c r="A1" s="88" t="s">
        <v>65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84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176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177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8843.4+50273.22</f>
        <v>59116.62</v>
      </c>
      <c r="C15" s="20">
        <f>0</f>
        <v>0</v>
      </c>
      <c r="D15" s="20">
        <f>SUM(B15:C15)</f>
        <v>59116.62</v>
      </c>
      <c r="E15" s="1"/>
      <c r="F15" s="1"/>
      <c r="G15" s="1"/>
      <c r="H15" s="1"/>
    </row>
    <row r="16" spans="1:8" ht="12.75">
      <c r="A16" s="24" t="s">
        <v>87</v>
      </c>
      <c r="B16" s="20">
        <f>6308.97+32665.47</f>
        <v>38974.44</v>
      </c>
      <c r="C16" s="20">
        <v>5086.22</v>
      </c>
      <c r="D16" s="20">
        <f>B16+C16</f>
        <v>44060.66</v>
      </c>
      <c r="E16" s="1"/>
      <c r="F16" s="1"/>
      <c r="G16" s="1"/>
      <c r="H16" s="1"/>
    </row>
    <row r="17" spans="1:8" ht="12.75">
      <c r="A17" s="5" t="s">
        <v>88</v>
      </c>
      <c r="B17" s="40">
        <f>H49+H56+H61</f>
        <v>29092.840000000004</v>
      </c>
      <c r="C17" s="40">
        <f>H72+H77+H85</f>
        <v>22865.9</v>
      </c>
      <c r="D17" s="40">
        <f>SUM(B17:C17)</f>
        <v>51958.740000000005</v>
      </c>
      <c r="E17" s="1"/>
      <c r="F17" s="1"/>
      <c r="G17" s="1"/>
      <c r="H17" s="1"/>
    </row>
    <row r="18" spans="1:8" ht="12.75">
      <c r="A18" s="5" t="s">
        <v>89</v>
      </c>
      <c r="B18" s="38">
        <f>B15-B17</f>
        <v>30023.78</v>
      </c>
      <c r="C18" s="38">
        <f>C15-C17</f>
        <v>-22865.9</v>
      </c>
      <c r="D18" s="38">
        <f>SUM(B18:C18)</f>
        <v>7157.879999999997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7157.879999999997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-78888.27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-71730.39000000001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5" t="s">
        <v>60</v>
      </c>
      <c r="B26" s="96"/>
      <c r="C26" s="96"/>
      <c r="D26" s="96"/>
      <c r="E26" s="96"/>
      <c r="F26" s="96"/>
      <c r="G26" s="96"/>
      <c r="H26" s="25" t="s">
        <v>20</v>
      </c>
    </row>
    <row r="27" spans="1:8" ht="12.75" customHeight="1">
      <c r="A27" s="84" t="s">
        <v>21</v>
      </c>
      <c r="B27" s="84"/>
      <c r="C27" s="84"/>
      <c r="D27" s="84"/>
      <c r="E27" s="84"/>
      <c r="F27" s="84"/>
      <c r="G27" s="84"/>
      <c r="H27" s="26">
        <v>4.99</v>
      </c>
    </row>
    <row r="28" spans="1:8" ht="12.75" customHeight="1">
      <c r="A28" s="84" t="s">
        <v>22</v>
      </c>
      <c r="B28" s="84"/>
      <c r="C28" s="84"/>
      <c r="D28" s="84"/>
      <c r="E28" s="84"/>
      <c r="F28" s="84"/>
      <c r="G28" s="84"/>
      <c r="H28" s="26">
        <v>0.7</v>
      </c>
    </row>
    <row r="29" spans="1:8" ht="12.75" customHeight="1">
      <c r="A29" s="84" t="s">
        <v>17</v>
      </c>
      <c r="B29" s="84"/>
      <c r="C29" s="84"/>
      <c r="D29" s="84"/>
      <c r="E29" s="84"/>
      <c r="F29" s="84"/>
      <c r="G29" s="84"/>
      <c r="H29" s="26">
        <v>2.19</v>
      </c>
    </row>
    <row r="30" spans="1:8" ht="12.75" customHeight="1">
      <c r="A30" s="92" t="s">
        <v>18</v>
      </c>
      <c r="B30" s="93"/>
      <c r="C30" s="93"/>
      <c r="D30" s="93"/>
      <c r="E30" s="93"/>
      <c r="F30" s="93"/>
      <c r="G30" s="94"/>
      <c r="H30" s="27">
        <f>SUM(H27:H29)</f>
        <v>7.880000000000001</v>
      </c>
    </row>
    <row r="31" spans="1:8" ht="12.75" customHeight="1">
      <c r="A31" s="84"/>
      <c r="B31" s="84"/>
      <c r="C31" s="84"/>
      <c r="D31" s="84"/>
      <c r="E31" s="84"/>
      <c r="F31" s="84"/>
      <c r="G31" s="84"/>
      <c r="H31" s="26"/>
    </row>
    <row r="32" spans="1:8" ht="12.75" customHeight="1">
      <c r="A32" s="84" t="s">
        <v>23</v>
      </c>
      <c r="B32" s="84"/>
      <c r="C32" s="84"/>
      <c r="D32" s="84"/>
      <c r="E32" s="84"/>
      <c r="F32" s="84"/>
      <c r="G32" s="84"/>
      <c r="H32" s="26">
        <v>4.54</v>
      </c>
    </row>
    <row r="33" spans="1:8" ht="12.75" customHeight="1">
      <c r="A33" s="84" t="s">
        <v>24</v>
      </c>
      <c r="B33" s="84"/>
      <c r="C33" s="84"/>
      <c r="D33" s="84"/>
      <c r="E33" s="84"/>
      <c r="F33" s="84"/>
      <c r="G33" s="84"/>
      <c r="H33" s="26">
        <v>0</v>
      </c>
    </row>
    <row r="34" spans="1:8" ht="12.75" customHeight="1">
      <c r="A34" s="84" t="s">
        <v>25</v>
      </c>
      <c r="B34" s="84"/>
      <c r="C34" s="84"/>
      <c r="D34" s="84"/>
      <c r="E34" s="84"/>
      <c r="F34" s="84"/>
      <c r="G34" s="84"/>
      <c r="H34" s="26">
        <v>2.22</v>
      </c>
    </row>
    <row r="35" spans="1:8" ht="12.75" customHeight="1">
      <c r="A35" s="92" t="s">
        <v>19</v>
      </c>
      <c r="B35" s="93"/>
      <c r="C35" s="93"/>
      <c r="D35" s="93"/>
      <c r="E35" s="93"/>
      <c r="F35" s="93"/>
      <c r="G35" s="94"/>
      <c r="H35" s="27">
        <f>SUM(H32:H34)</f>
        <v>6.76</v>
      </c>
    </row>
    <row r="36" spans="1:8" ht="12.75" customHeight="1">
      <c r="A36" s="84"/>
      <c r="B36" s="84"/>
      <c r="C36" s="84"/>
      <c r="D36" s="84"/>
      <c r="E36" s="84"/>
      <c r="F36" s="84"/>
      <c r="G36" s="84"/>
      <c r="H36" s="26"/>
    </row>
    <row r="37" spans="1:8" ht="12.75" customHeight="1">
      <c r="A37" s="92" t="s">
        <v>28</v>
      </c>
      <c r="B37" s="93"/>
      <c r="C37" s="93"/>
      <c r="D37" s="93"/>
      <c r="E37" s="93"/>
      <c r="F37" s="93"/>
      <c r="G37" s="94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5" t="s">
        <v>58</v>
      </c>
      <c r="B39" s="86"/>
      <c r="C39" s="86"/>
      <c r="D39" s="86"/>
      <c r="E39" s="86"/>
      <c r="F39" s="86"/>
      <c r="G39" s="86"/>
      <c r="H39" s="8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93</v>
      </c>
    </row>
    <row r="42" spans="1:9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9650.82</v>
      </c>
      <c r="I42" s="35">
        <v>2.39</v>
      </c>
    </row>
    <row r="43" spans="1:9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12*I43*B5</f>
        <v>2543.94</v>
      </c>
      <c r="I43" s="35">
        <v>0.63</v>
      </c>
    </row>
    <row r="44" spans="1:9" ht="13.5" customHeight="1">
      <c r="A44" s="90" t="s">
        <v>32</v>
      </c>
      <c r="B44" s="91"/>
      <c r="C44" s="91"/>
      <c r="D44" s="91"/>
      <c r="E44" s="91"/>
      <c r="F44" s="91"/>
      <c r="G44" s="91"/>
      <c r="H44" s="28">
        <f>12*B5*I44</f>
        <v>1372.92</v>
      </c>
      <c r="I44" s="35">
        <v>0.34</v>
      </c>
    </row>
    <row r="45" spans="1:9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1372.92</v>
      </c>
      <c r="I45" s="35">
        <v>0.34</v>
      </c>
    </row>
    <row r="46" spans="1:9" ht="13.5" customHeight="1">
      <c r="A46" s="90" t="s">
        <v>34</v>
      </c>
      <c r="B46" s="91"/>
      <c r="C46" s="91"/>
      <c r="D46" s="91"/>
      <c r="E46" s="91"/>
      <c r="F46" s="91"/>
      <c r="G46" s="91"/>
      <c r="H46" s="28">
        <f>12*B5*I46</f>
        <v>726.8399999999999</v>
      </c>
      <c r="I46" s="35">
        <v>0.18</v>
      </c>
    </row>
    <row r="47" spans="1:9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3553.44</v>
      </c>
      <c r="I47" s="35">
        <v>0.88</v>
      </c>
    </row>
    <row r="48" spans="1:9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928.74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20149.620000000003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93</v>
      </c>
    </row>
    <row r="52" spans="1:9" ht="24" customHeight="1">
      <c r="A52" s="68" t="s">
        <v>172</v>
      </c>
      <c r="B52" s="69"/>
      <c r="C52" s="69"/>
      <c r="D52" s="69"/>
      <c r="E52" s="69"/>
      <c r="F52" s="69"/>
      <c r="G52" s="70"/>
      <c r="H52" s="28">
        <v>100</v>
      </c>
      <c r="I52" s="35">
        <v>0.7</v>
      </c>
    </row>
    <row r="53" spans="1:8" ht="24.75" customHeight="1">
      <c r="A53" s="75" t="s">
        <v>52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53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54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93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f>12*B5*I59</f>
        <v>8843.22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8843.22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5" t="s">
        <v>59</v>
      </c>
      <c r="B63" s="86"/>
      <c r="C63" s="86"/>
      <c r="D63" s="86"/>
      <c r="E63" s="86"/>
      <c r="F63" s="86"/>
      <c r="G63" s="86"/>
      <c r="H63" s="8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93</v>
      </c>
    </row>
    <row r="66" spans="1:9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4280.280000000001</v>
      </c>
      <c r="I66" s="35">
        <v>1.06</v>
      </c>
    </row>
    <row r="67" spans="1:9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3634.2000000000003</v>
      </c>
      <c r="I67" s="35">
        <v>0.9</v>
      </c>
    </row>
    <row r="68" spans="1:9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5087.88</v>
      </c>
      <c r="I68" s="35">
        <v>1.26</v>
      </c>
    </row>
    <row r="69" spans="1:9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969.12</v>
      </c>
      <c r="I69" s="35">
        <v>0.24</v>
      </c>
    </row>
    <row r="70" spans="1:9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1776.72</v>
      </c>
      <c r="I70" s="35">
        <v>0.44</v>
      </c>
    </row>
    <row r="71" spans="1:9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605.6999999999999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16353.900000000001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93</v>
      </c>
    </row>
    <row r="75" spans="1:8" ht="23.25" customHeight="1">
      <c r="A75" s="68" t="s">
        <v>173</v>
      </c>
      <c r="B75" s="69"/>
      <c r="C75" s="69"/>
      <c r="D75" s="69"/>
      <c r="E75" s="69"/>
      <c r="F75" s="69"/>
      <c r="G75" s="70"/>
      <c r="H75" s="42">
        <v>1560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1560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93</v>
      </c>
    </row>
    <row r="80" spans="1:8" ht="31.5" customHeight="1">
      <c r="A80" s="68" t="s">
        <v>81</v>
      </c>
      <c r="B80" s="69"/>
      <c r="C80" s="69"/>
      <c r="D80" s="69"/>
      <c r="E80" s="69"/>
      <c r="F80" s="69"/>
      <c r="G80" s="70"/>
      <c r="H80" s="28">
        <v>0</v>
      </c>
    </row>
    <row r="81" spans="1:8" ht="27" customHeight="1">
      <c r="A81" s="68" t="s">
        <v>82</v>
      </c>
      <c r="B81" s="69"/>
      <c r="C81" s="69"/>
      <c r="D81" s="69"/>
      <c r="E81" s="69"/>
      <c r="F81" s="69"/>
      <c r="G81" s="70"/>
      <c r="H81" s="28">
        <v>0</v>
      </c>
    </row>
    <row r="82" spans="1:8" ht="27.75" customHeight="1">
      <c r="A82" s="81" t="s">
        <v>83</v>
      </c>
      <c r="B82" s="82"/>
      <c r="C82" s="82"/>
      <c r="D82" s="82"/>
      <c r="E82" s="82"/>
      <c r="F82" s="82"/>
      <c r="G82" s="83"/>
      <c r="H82" s="28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8" ht="39" customHeight="1">
      <c r="A84" s="78" t="s">
        <v>175</v>
      </c>
      <c r="B84" s="79"/>
      <c r="C84" s="79"/>
      <c r="D84" s="79"/>
      <c r="E84" s="79"/>
      <c r="F84" s="79"/>
      <c r="G84" s="80"/>
      <c r="H84" s="42">
        <f>4560+392</f>
        <v>4952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4952</v>
      </c>
    </row>
    <row r="86" ht="12.75">
      <c r="H86" s="33"/>
    </row>
    <row r="88" ht="12.75">
      <c r="A88" t="s">
        <v>61</v>
      </c>
    </row>
    <row r="89" ht="11.25" customHeight="1"/>
    <row r="90" ht="12.75" hidden="1"/>
    <row r="91" ht="12.75" hidden="1"/>
    <row r="92" ht="12.75" hidden="1"/>
    <row r="93" spans="1:25" ht="12.75" hidden="1">
      <c r="A93" s="41" t="s">
        <v>94</v>
      </c>
      <c r="B93" s="41" t="s">
        <v>95</v>
      </c>
      <c r="C93" s="41" t="s">
        <v>96</v>
      </c>
      <c r="D93" s="41" t="s">
        <v>97</v>
      </c>
      <c r="E93" s="41" t="s">
        <v>98</v>
      </c>
      <c r="F93" s="41" t="s">
        <v>99</v>
      </c>
      <c r="G93" s="41" t="s">
        <v>100</v>
      </c>
      <c r="H93" s="41" t="s">
        <v>101</v>
      </c>
      <c r="I93" s="41" t="s">
        <v>102</v>
      </c>
      <c r="J93" s="41" t="s">
        <v>103</v>
      </c>
      <c r="K93" s="41" t="s">
        <v>104</v>
      </c>
      <c r="L93" s="41" t="s">
        <v>105</v>
      </c>
      <c r="M93" s="41" t="s">
        <v>106</v>
      </c>
      <c r="N93" s="41" t="s">
        <v>107</v>
      </c>
      <c r="O93" s="41" t="s">
        <v>108</v>
      </c>
      <c r="P93" s="41" t="s">
        <v>109</v>
      </c>
      <c r="Q93" s="41" t="s">
        <v>110</v>
      </c>
      <c r="R93" s="41" t="s">
        <v>111</v>
      </c>
      <c r="S93" s="41" t="s">
        <v>112</v>
      </c>
      <c r="T93" s="41" t="s">
        <v>113</v>
      </c>
      <c r="U93" s="41" t="s">
        <v>114</v>
      </c>
      <c r="V93" s="41" t="s">
        <v>115</v>
      </c>
      <c r="W93" s="41" t="s">
        <v>116</v>
      </c>
      <c r="X93" s="41" t="s">
        <v>117</v>
      </c>
      <c r="Y93" s="41" t="s">
        <v>118</v>
      </c>
    </row>
    <row r="94" spans="1:25" s="47" customFormat="1" ht="12.75" hidden="1">
      <c r="A94" s="43">
        <v>5638</v>
      </c>
      <c r="B94" s="43" t="b">
        <v>0</v>
      </c>
      <c r="C94" s="43">
        <v>5542</v>
      </c>
      <c r="D94" s="44" t="s">
        <v>119</v>
      </c>
      <c r="E94" s="44" t="s">
        <v>120</v>
      </c>
      <c r="F94" s="44" t="s">
        <v>121</v>
      </c>
      <c r="G94" s="43">
        <v>1</v>
      </c>
      <c r="H94" s="43">
        <v>2</v>
      </c>
      <c r="I94" s="44" t="s">
        <v>122</v>
      </c>
      <c r="J94" s="44" t="s">
        <v>123</v>
      </c>
      <c r="K94" s="43">
        <v>1</v>
      </c>
      <c r="L94" s="44" t="s">
        <v>124</v>
      </c>
      <c r="M94" s="44" t="s">
        <v>125</v>
      </c>
      <c r="N94" s="45">
        <v>710</v>
      </c>
      <c r="O94" s="46"/>
      <c r="P94" s="46"/>
      <c r="Q94" s="46"/>
      <c r="R94" s="43" t="b">
        <v>1</v>
      </c>
      <c r="S94" s="44" t="s">
        <v>67</v>
      </c>
      <c r="T94" s="44" t="s">
        <v>125</v>
      </c>
      <c r="U94" s="44" t="s">
        <v>126</v>
      </c>
      <c r="V94" s="44" t="s">
        <v>127</v>
      </c>
      <c r="W94" s="44" t="s">
        <v>128</v>
      </c>
      <c r="X94" s="43" t="b">
        <v>0</v>
      </c>
      <c r="Y94" s="43" t="b">
        <v>0</v>
      </c>
    </row>
    <row r="95" spans="1:25" s="47" customFormat="1" ht="12.75" hidden="1">
      <c r="A95" s="43">
        <v>5219</v>
      </c>
      <c r="B95" s="43" t="b">
        <v>0</v>
      </c>
      <c r="C95" s="43">
        <v>5126</v>
      </c>
      <c r="D95" s="44" t="s">
        <v>129</v>
      </c>
      <c r="E95" s="44" t="s">
        <v>130</v>
      </c>
      <c r="F95" s="44" t="s">
        <v>131</v>
      </c>
      <c r="G95" s="43">
        <v>1</v>
      </c>
      <c r="H95" s="43">
        <v>2</v>
      </c>
      <c r="I95" s="44" t="s">
        <v>132</v>
      </c>
      <c r="J95" s="44" t="s">
        <v>133</v>
      </c>
      <c r="K95" s="43">
        <v>1</v>
      </c>
      <c r="L95" s="44" t="s">
        <v>124</v>
      </c>
      <c r="M95" s="44" t="s">
        <v>125</v>
      </c>
      <c r="N95" s="45">
        <v>918.65</v>
      </c>
      <c r="O95" s="46"/>
      <c r="P95" s="46"/>
      <c r="Q95" s="46"/>
      <c r="R95" s="43" t="b">
        <v>1</v>
      </c>
      <c r="S95" s="44" t="s">
        <v>67</v>
      </c>
      <c r="T95" s="44" t="s">
        <v>125</v>
      </c>
      <c r="U95" s="44" t="s">
        <v>126</v>
      </c>
      <c r="V95" s="44" t="s">
        <v>127</v>
      </c>
      <c r="W95" s="44" t="s">
        <v>128</v>
      </c>
      <c r="X95" s="43" t="b">
        <v>0</v>
      </c>
      <c r="Y95" s="43" t="b">
        <v>0</v>
      </c>
    </row>
    <row r="96" spans="1:25" s="62" customFormat="1" ht="12.75" hidden="1">
      <c r="A96" s="58">
        <v>4858</v>
      </c>
      <c r="B96" s="58" t="b">
        <v>0</v>
      </c>
      <c r="C96" s="58">
        <v>4767</v>
      </c>
      <c r="D96" s="59" t="s">
        <v>134</v>
      </c>
      <c r="E96" s="59" t="s">
        <v>135</v>
      </c>
      <c r="F96" s="59" t="s">
        <v>121</v>
      </c>
      <c r="G96" s="58">
        <v>2</v>
      </c>
      <c r="H96" s="58">
        <v>2</v>
      </c>
      <c r="I96" s="59" t="s">
        <v>136</v>
      </c>
      <c r="J96" s="59" t="s">
        <v>137</v>
      </c>
      <c r="K96" s="58">
        <v>1</v>
      </c>
      <c r="L96" s="59" t="s">
        <v>138</v>
      </c>
      <c r="M96" s="59" t="s">
        <v>125</v>
      </c>
      <c r="N96" s="60">
        <v>4560</v>
      </c>
      <c r="O96" s="61"/>
      <c r="P96" s="61"/>
      <c r="Q96" s="61"/>
      <c r="R96" s="58" t="b">
        <v>1</v>
      </c>
      <c r="S96" s="59" t="s">
        <v>67</v>
      </c>
      <c r="T96" s="59" t="s">
        <v>125</v>
      </c>
      <c r="U96" s="59" t="s">
        <v>126</v>
      </c>
      <c r="V96" s="59" t="s">
        <v>139</v>
      </c>
      <c r="W96" s="59" t="s">
        <v>140</v>
      </c>
      <c r="X96" s="58" t="b">
        <v>0</v>
      </c>
      <c r="Y96" s="58" t="b">
        <v>0</v>
      </c>
    </row>
    <row r="97" spans="1:25" s="57" customFormat="1" ht="12.75" hidden="1">
      <c r="A97" s="53">
        <v>4809</v>
      </c>
      <c r="B97" s="53" t="b">
        <v>0</v>
      </c>
      <c r="C97" s="53">
        <v>4718</v>
      </c>
      <c r="D97" s="54" t="s">
        <v>141</v>
      </c>
      <c r="E97" s="54" t="s">
        <v>142</v>
      </c>
      <c r="F97" s="54" t="s">
        <v>143</v>
      </c>
      <c r="G97" s="53">
        <v>3</v>
      </c>
      <c r="H97" s="53">
        <v>2</v>
      </c>
      <c r="I97" s="54" t="s">
        <v>144</v>
      </c>
      <c r="J97" s="54" t="s">
        <v>145</v>
      </c>
      <c r="K97" s="53">
        <v>1</v>
      </c>
      <c r="L97" s="54" t="s">
        <v>138</v>
      </c>
      <c r="M97" s="54" t="s">
        <v>125</v>
      </c>
      <c r="N97" s="55">
        <v>1560</v>
      </c>
      <c r="O97" s="56"/>
      <c r="P97" s="56"/>
      <c r="Q97" s="56"/>
      <c r="R97" s="53" t="b">
        <v>1</v>
      </c>
      <c r="S97" s="54" t="s">
        <v>67</v>
      </c>
      <c r="T97" s="54" t="s">
        <v>125</v>
      </c>
      <c r="U97" s="54" t="s">
        <v>126</v>
      </c>
      <c r="V97" s="54" t="s">
        <v>127</v>
      </c>
      <c r="W97" s="54" t="s">
        <v>146</v>
      </c>
      <c r="X97" s="53" t="b">
        <v>0</v>
      </c>
      <c r="Y97" s="53" t="b">
        <v>0</v>
      </c>
    </row>
    <row r="98" spans="1:25" s="47" customFormat="1" ht="12.75" hidden="1">
      <c r="A98" s="43">
        <v>4447</v>
      </c>
      <c r="B98" s="43" t="b">
        <v>0</v>
      </c>
      <c r="C98" s="43">
        <v>4360</v>
      </c>
      <c r="D98" s="44" t="s">
        <v>147</v>
      </c>
      <c r="E98" s="44" t="s">
        <v>142</v>
      </c>
      <c r="F98" s="44" t="s">
        <v>148</v>
      </c>
      <c r="G98" s="43">
        <v>1</v>
      </c>
      <c r="H98" s="43">
        <v>3</v>
      </c>
      <c r="I98" s="44" t="s">
        <v>149</v>
      </c>
      <c r="J98" s="44" t="s">
        <v>125</v>
      </c>
      <c r="K98" s="43">
        <v>1</v>
      </c>
      <c r="L98" s="44" t="s">
        <v>124</v>
      </c>
      <c r="M98" s="44" t="s">
        <v>125</v>
      </c>
      <c r="N98" s="45">
        <v>320</v>
      </c>
      <c r="O98" s="46"/>
      <c r="P98" s="46"/>
      <c r="Q98" s="46"/>
      <c r="R98" s="43" t="b">
        <v>1</v>
      </c>
      <c r="S98" s="44" t="s">
        <v>67</v>
      </c>
      <c r="T98" s="44" t="s">
        <v>125</v>
      </c>
      <c r="U98" s="44" t="s">
        <v>126</v>
      </c>
      <c r="V98" s="44" t="s">
        <v>127</v>
      </c>
      <c r="W98" s="44" t="s">
        <v>128</v>
      </c>
      <c r="X98" s="43" t="b">
        <v>0</v>
      </c>
      <c r="Y98" s="43" t="b">
        <v>0</v>
      </c>
    </row>
    <row r="99" spans="1:25" s="47" customFormat="1" ht="12.75" hidden="1">
      <c r="A99" s="43">
        <v>4426</v>
      </c>
      <c r="B99" s="43" t="b">
        <v>0</v>
      </c>
      <c r="C99" s="43">
        <v>4339</v>
      </c>
      <c r="D99" s="44" t="s">
        <v>150</v>
      </c>
      <c r="E99" s="44" t="s">
        <v>151</v>
      </c>
      <c r="F99" s="44" t="s">
        <v>152</v>
      </c>
      <c r="G99" s="43">
        <v>1</v>
      </c>
      <c r="H99" s="43">
        <v>3</v>
      </c>
      <c r="I99" s="44" t="s">
        <v>153</v>
      </c>
      <c r="J99" s="44" t="s">
        <v>125</v>
      </c>
      <c r="K99" s="43">
        <v>1</v>
      </c>
      <c r="L99" s="44" t="s">
        <v>138</v>
      </c>
      <c r="M99" s="44" t="s">
        <v>125</v>
      </c>
      <c r="N99" s="45">
        <v>960</v>
      </c>
      <c r="O99" s="46"/>
      <c r="P99" s="46"/>
      <c r="Q99" s="46"/>
      <c r="R99" s="43" t="b">
        <v>1</v>
      </c>
      <c r="S99" s="44" t="s">
        <v>67</v>
      </c>
      <c r="T99" s="44" t="s">
        <v>125</v>
      </c>
      <c r="U99" s="44" t="s">
        <v>126</v>
      </c>
      <c r="V99" s="44" t="s">
        <v>127</v>
      </c>
      <c r="W99" s="44" t="s">
        <v>128</v>
      </c>
      <c r="X99" s="43" t="b">
        <v>0</v>
      </c>
      <c r="Y99" s="43" t="b">
        <v>0</v>
      </c>
    </row>
    <row r="100" spans="1:25" s="47" customFormat="1" ht="12.75" hidden="1">
      <c r="A100" s="43">
        <v>4423</v>
      </c>
      <c r="B100" s="43" t="b">
        <v>0</v>
      </c>
      <c r="C100" s="43">
        <v>4336</v>
      </c>
      <c r="D100" s="44" t="s">
        <v>154</v>
      </c>
      <c r="E100" s="44" t="s">
        <v>151</v>
      </c>
      <c r="F100" s="44" t="s">
        <v>155</v>
      </c>
      <c r="G100" s="46"/>
      <c r="H100" s="43">
        <v>2</v>
      </c>
      <c r="I100" s="44" t="s">
        <v>156</v>
      </c>
      <c r="J100" s="44" t="s">
        <v>125</v>
      </c>
      <c r="K100" s="43">
        <v>1</v>
      </c>
      <c r="L100" s="44" t="s">
        <v>138</v>
      </c>
      <c r="M100" s="44" t="s">
        <v>125</v>
      </c>
      <c r="N100" s="45">
        <v>320</v>
      </c>
      <c r="O100" s="46"/>
      <c r="P100" s="46"/>
      <c r="Q100" s="46"/>
      <c r="R100" s="43" t="b">
        <v>1</v>
      </c>
      <c r="S100" s="44" t="s">
        <v>67</v>
      </c>
      <c r="T100" s="44" t="s">
        <v>125</v>
      </c>
      <c r="U100" s="44" t="s">
        <v>126</v>
      </c>
      <c r="V100" s="44" t="s">
        <v>127</v>
      </c>
      <c r="W100" s="44" t="s">
        <v>128</v>
      </c>
      <c r="X100" s="43" t="b">
        <v>0</v>
      </c>
      <c r="Y100" s="43" t="b">
        <v>0</v>
      </c>
    </row>
    <row r="101" spans="1:25" s="47" customFormat="1" ht="12.75" hidden="1">
      <c r="A101" s="43">
        <v>4410</v>
      </c>
      <c r="B101" s="43" t="b">
        <v>0</v>
      </c>
      <c r="C101" s="43">
        <v>4323</v>
      </c>
      <c r="D101" s="44" t="s">
        <v>157</v>
      </c>
      <c r="E101" s="44" t="s">
        <v>142</v>
      </c>
      <c r="F101" s="44" t="s">
        <v>158</v>
      </c>
      <c r="G101" s="43">
        <v>2</v>
      </c>
      <c r="H101" s="43">
        <v>3</v>
      </c>
      <c r="I101" s="44" t="s">
        <v>159</v>
      </c>
      <c r="J101" s="44" t="s">
        <v>160</v>
      </c>
      <c r="K101" s="43">
        <v>1</v>
      </c>
      <c r="L101" s="44" t="s">
        <v>124</v>
      </c>
      <c r="M101" s="44" t="s">
        <v>125</v>
      </c>
      <c r="N101" s="45">
        <v>662</v>
      </c>
      <c r="O101" s="46"/>
      <c r="P101" s="46"/>
      <c r="Q101" s="46"/>
      <c r="R101" s="43" t="b">
        <v>1</v>
      </c>
      <c r="S101" s="44" t="s">
        <v>67</v>
      </c>
      <c r="T101" s="44" t="s">
        <v>125</v>
      </c>
      <c r="U101" s="44" t="s">
        <v>126</v>
      </c>
      <c r="V101" s="44" t="s">
        <v>127</v>
      </c>
      <c r="W101" s="44" t="s">
        <v>128</v>
      </c>
      <c r="X101" s="43" t="b">
        <v>0</v>
      </c>
      <c r="Y101" s="43" t="b">
        <v>0</v>
      </c>
    </row>
    <row r="102" spans="1:25" s="47" customFormat="1" ht="12.75" hidden="1">
      <c r="A102" s="43">
        <v>4760</v>
      </c>
      <c r="B102" s="43" t="b">
        <v>0</v>
      </c>
      <c r="C102" s="43">
        <v>4670</v>
      </c>
      <c r="D102" s="44" t="s">
        <v>161</v>
      </c>
      <c r="E102" s="44" t="s">
        <v>158</v>
      </c>
      <c r="F102" s="44" t="s">
        <v>143</v>
      </c>
      <c r="G102" s="43">
        <v>1</v>
      </c>
      <c r="H102" s="43">
        <v>1</v>
      </c>
      <c r="I102" s="44" t="s">
        <v>162</v>
      </c>
      <c r="J102" s="44" t="s">
        <v>125</v>
      </c>
      <c r="K102" s="43">
        <v>1</v>
      </c>
      <c r="L102" s="44" t="s">
        <v>124</v>
      </c>
      <c r="M102" s="44" t="s">
        <v>125</v>
      </c>
      <c r="N102" s="45">
        <v>360</v>
      </c>
      <c r="O102" s="46"/>
      <c r="P102" s="46"/>
      <c r="Q102" s="46"/>
      <c r="R102" s="43" t="b">
        <v>1</v>
      </c>
      <c r="S102" s="44" t="s">
        <v>67</v>
      </c>
      <c r="T102" s="44" t="s">
        <v>125</v>
      </c>
      <c r="U102" s="44" t="s">
        <v>126</v>
      </c>
      <c r="V102" s="44" t="s">
        <v>127</v>
      </c>
      <c r="W102" s="44" t="s">
        <v>146</v>
      </c>
      <c r="X102" s="43" t="b">
        <v>0</v>
      </c>
      <c r="Y102" s="43" t="b">
        <v>0</v>
      </c>
    </row>
    <row r="103" spans="1:25" s="47" customFormat="1" ht="12.75" hidden="1">
      <c r="A103" s="43">
        <v>4312</v>
      </c>
      <c r="B103" s="43" t="b">
        <v>0</v>
      </c>
      <c r="C103" s="43">
        <v>4228</v>
      </c>
      <c r="D103" s="44" t="s">
        <v>163</v>
      </c>
      <c r="E103" s="44" t="s">
        <v>155</v>
      </c>
      <c r="F103" s="44" t="s">
        <v>152</v>
      </c>
      <c r="G103" s="46"/>
      <c r="H103" s="43">
        <v>1</v>
      </c>
      <c r="I103" s="44" t="s">
        <v>164</v>
      </c>
      <c r="J103" s="44" t="s">
        <v>125</v>
      </c>
      <c r="K103" s="43">
        <v>1</v>
      </c>
      <c r="L103" s="44" t="s">
        <v>124</v>
      </c>
      <c r="M103" s="44" t="s">
        <v>125</v>
      </c>
      <c r="N103" s="45">
        <v>180</v>
      </c>
      <c r="O103" s="46"/>
      <c r="P103" s="46"/>
      <c r="Q103" s="46"/>
      <c r="R103" s="43" t="b">
        <v>1</v>
      </c>
      <c r="S103" s="44" t="s">
        <v>67</v>
      </c>
      <c r="T103" s="44" t="s">
        <v>125</v>
      </c>
      <c r="U103" s="44" t="s">
        <v>126</v>
      </c>
      <c r="V103" s="44" t="s">
        <v>127</v>
      </c>
      <c r="W103" s="44" t="s">
        <v>146</v>
      </c>
      <c r="X103" s="43" t="b">
        <v>0</v>
      </c>
      <c r="Y103" s="43" t="b">
        <v>0</v>
      </c>
    </row>
    <row r="104" spans="1:25" s="47" customFormat="1" ht="12.75" hidden="1">
      <c r="A104" s="43">
        <v>4915</v>
      </c>
      <c r="B104" s="43" t="b">
        <v>0</v>
      </c>
      <c r="C104" s="43">
        <v>4823</v>
      </c>
      <c r="D104" s="44" t="s">
        <v>165</v>
      </c>
      <c r="E104" s="44" t="s">
        <v>121</v>
      </c>
      <c r="F104" s="44" t="s">
        <v>151</v>
      </c>
      <c r="G104" s="43">
        <v>1</v>
      </c>
      <c r="H104" s="43">
        <v>1</v>
      </c>
      <c r="I104" s="44" t="s">
        <v>166</v>
      </c>
      <c r="J104" s="44" t="s">
        <v>125</v>
      </c>
      <c r="K104" s="43">
        <v>1</v>
      </c>
      <c r="L104" s="44" t="s">
        <v>124</v>
      </c>
      <c r="M104" s="44" t="s">
        <v>125</v>
      </c>
      <c r="N104" s="45">
        <v>360</v>
      </c>
      <c r="O104" s="46"/>
      <c r="P104" s="46"/>
      <c r="Q104" s="46"/>
      <c r="R104" s="43" t="b">
        <v>1</v>
      </c>
      <c r="S104" s="44" t="s">
        <v>67</v>
      </c>
      <c r="T104" s="44" t="s">
        <v>125</v>
      </c>
      <c r="U104" s="44" t="s">
        <v>126</v>
      </c>
      <c r="V104" s="44" t="s">
        <v>127</v>
      </c>
      <c r="W104" s="44" t="s">
        <v>146</v>
      </c>
      <c r="X104" s="43" t="b">
        <v>0</v>
      </c>
      <c r="Y104" s="43" t="b">
        <v>0</v>
      </c>
    </row>
    <row r="105" spans="1:25" s="52" customFormat="1" ht="12.75" hidden="1">
      <c r="A105" s="48">
        <v>4618</v>
      </c>
      <c r="B105" s="48" t="b">
        <v>0</v>
      </c>
      <c r="C105" s="48">
        <v>4528</v>
      </c>
      <c r="D105" s="49" t="s">
        <v>167</v>
      </c>
      <c r="E105" s="49" t="s">
        <v>168</v>
      </c>
      <c r="F105" s="49" t="s">
        <v>169</v>
      </c>
      <c r="G105" s="50"/>
      <c r="H105" s="48">
        <v>1</v>
      </c>
      <c r="I105" s="49" t="s">
        <v>170</v>
      </c>
      <c r="J105" s="49" t="s">
        <v>125</v>
      </c>
      <c r="K105" s="48">
        <v>1</v>
      </c>
      <c r="L105" s="49" t="s">
        <v>138</v>
      </c>
      <c r="M105" s="49" t="s">
        <v>125</v>
      </c>
      <c r="N105" s="51">
        <v>100</v>
      </c>
      <c r="O105" s="50"/>
      <c r="P105" s="50"/>
      <c r="Q105" s="50"/>
      <c r="R105" s="48" t="b">
        <v>1</v>
      </c>
      <c r="S105" s="49" t="s">
        <v>67</v>
      </c>
      <c r="T105" s="49" t="s">
        <v>125</v>
      </c>
      <c r="U105" s="49" t="s">
        <v>126</v>
      </c>
      <c r="V105" s="49" t="s">
        <v>139</v>
      </c>
      <c r="W105" s="49" t="s">
        <v>171</v>
      </c>
      <c r="X105" s="48" t="b">
        <v>0</v>
      </c>
      <c r="Y105" s="48" t="b">
        <v>0</v>
      </c>
    </row>
    <row r="106" ht="12.75" hidden="1"/>
    <row r="107" spans="1:14" s="64" customFormat="1" ht="12.75" hidden="1">
      <c r="A107" s="63">
        <v>4811</v>
      </c>
      <c r="D107" s="65">
        <v>41734</v>
      </c>
      <c r="I107" s="66" t="s">
        <v>174</v>
      </c>
      <c r="N107" s="67">
        <v>392</v>
      </c>
    </row>
    <row r="108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8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8" t="s">
        <v>65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70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72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76</v>
      </c>
      <c r="B15" s="20">
        <f>50273.04+8843.4</f>
        <v>59116.44</v>
      </c>
      <c r="C15" s="20">
        <f>0</f>
        <v>0</v>
      </c>
      <c r="D15" s="20">
        <f>SUM(B15:C15)</f>
        <v>59116.44</v>
      </c>
      <c r="E15" s="1"/>
      <c r="F15" s="1"/>
      <c r="G15" s="1"/>
      <c r="H15" s="1"/>
    </row>
    <row r="16" spans="1:8" ht="12.75">
      <c r="A16" s="5" t="s">
        <v>77</v>
      </c>
      <c r="B16" s="20">
        <f>18964.37+3375.43</f>
        <v>22339.8</v>
      </c>
      <c r="C16" s="20">
        <f>571.2+1.16</f>
        <v>572.36</v>
      </c>
      <c r="D16" s="20">
        <f>B16+C16</f>
        <v>22912.16</v>
      </c>
      <c r="E16" s="1"/>
      <c r="F16" s="1"/>
      <c r="G16" s="1"/>
      <c r="H16" s="1"/>
    </row>
    <row r="17" spans="1:8" ht="12.75">
      <c r="A17" s="5" t="s">
        <v>78</v>
      </c>
      <c r="B17" s="20">
        <f>H49+H56+H61</f>
        <v>41137.240000000005</v>
      </c>
      <c r="C17" s="20">
        <f>H72+H77+H85</f>
        <v>26162.24</v>
      </c>
      <c r="D17" s="20">
        <f>SUM(B17:C17)</f>
        <v>67299.48000000001</v>
      </c>
      <c r="E17" s="1"/>
      <c r="F17" s="1"/>
      <c r="G17" s="1"/>
      <c r="H17" s="1"/>
    </row>
    <row r="18" spans="1:8" ht="12.75">
      <c r="A18" s="5" t="s">
        <v>79</v>
      </c>
      <c r="B18" s="38">
        <f>B15-B17</f>
        <v>17979.199999999997</v>
      </c>
      <c r="C18" s="38">
        <f>C15-C17</f>
        <v>-26162.24</v>
      </c>
      <c r="D18" s="38">
        <f>SUM(B18:C18)</f>
        <v>-8183.0400000000045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-8183.0400000000045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-70705.23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-78888.27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5" t="s">
        <v>60</v>
      </c>
      <c r="B26" s="96"/>
      <c r="C26" s="96"/>
      <c r="D26" s="96"/>
      <c r="E26" s="96"/>
      <c r="F26" s="96"/>
      <c r="G26" s="96"/>
      <c r="H26" s="25" t="s">
        <v>20</v>
      </c>
    </row>
    <row r="27" spans="1:8" ht="12.75" customHeight="1">
      <c r="A27" s="84" t="s">
        <v>21</v>
      </c>
      <c r="B27" s="84"/>
      <c r="C27" s="84"/>
      <c r="D27" s="84"/>
      <c r="E27" s="84"/>
      <c r="F27" s="84"/>
      <c r="G27" s="84"/>
      <c r="H27" s="26">
        <v>4.99</v>
      </c>
    </row>
    <row r="28" spans="1:8" ht="12.75" customHeight="1">
      <c r="A28" s="84" t="s">
        <v>22</v>
      </c>
      <c r="B28" s="84"/>
      <c r="C28" s="84"/>
      <c r="D28" s="84"/>
      <c r="E28" s="84"/>
      <c r="F28" s="84"/>
      <c r="G28" s="84"/>
      <c r="H28" s="26">
        <v>0.7</v>
      </c>
    </row>
    <row r="29" spans="1:8" ht="12.75" customHeight="1">
      <c r="A29" s="84" t="s">
        <v>17</v>
      </c>
      <c r="B29" s="84"/>
      <c r="C29" s="84"/>
      <c r="D29" s="84"/>
      <c r="E29" s="84"/>
      <c r="F29" s="84"/>
      <c r="G29" s="84"/>
      <c r="H29" s="26">
        <v>2.19</v>
      </c>
    </row>
    <row r="30" spans="1:8" ht="12.75" customHeight="1">
      <c r="A30" s="92" t="s">
        <v>18</v>
      </c>
      <c r="B30" s="93"/>
      <c r="C30" s="93"/>
      <c r="D30" s="93"/>
      <c r="E30" s="93"/>
      <c r="F30" s="93"/>
      <c r="G30" s="94"/>
      <c r="H30" s="27">
        <f>SUM(H27:H29)</f>
        <v>7.880000000000001</v>
      </c>
    </row>
    <row r="31" spans="1:8" ht="12.75" customHeight="1">
      <c r="A31" s="84"/>
      <c r="B31" s="84"/>
      <c r="C31" s="84"/>
      <c r="D31" s="84"/>
      <c r="E31" s="84"/>
      <c r="F31" s="84"/>
      <c r="G31" s="84"/>
      <c r="H31" s="26"/>
    </row>
    <row r="32" spans="1:8" ht="12.75" customHeight="1">
      <c r="A32" s="84" t="s">
        <v>23</v>
      </c>
      <c r="B32" s="84"/>
      <c r="C32" s="84"/>
      <c r="D32" s="84"/>
      <c r="E32" s="84"/>
      <c r="F32" s="84"/>
      <c r="G32" s="84"/>
      <c r="H32" s="26">
        <v>4.54</v>
      </c>
    </row>
    <row r="33" spans="1:8" ht="12.75" customHeight="1">
      <c r="A33" s="84" t="s">
        <v>24</v>
      </c>
      <c r="B33" s="84"/>
      <c r="C33" s="84"/>
      <c r="D33" s="84"/>
      <c r="E33" s="84"/>
      <c r="F33" s="84"/>
      <c r="G33" s="84"/>
      <c r="H33" s="26">
        <v>0</v>
      </c>
    </row>
    <row r="34" spans="1:8" ht="12.75" customHeight="1">
      <c r="A34" s="84" t="s">
        <v>25</v>
      </c>
      <c r="B34" s="84"/>
      <c r="C34" s="84"/>
      <c r="D34" s="84"/>
      <c r="E34" s="84"/>
      <c r="F34" s="84"/>
      <c r="G34" s="84"/>
      <c r="H34" s="26">
        <v>2.22</v>
      </c>
    </row>
    <row r="35" spans="1:8" ht="12.75" customHeight="1">
      <c r="A35" s="92" t="s">
        <v>19</v>
      </c>
      <c r="B35" s="93"/>
      <c r="C35" s="93"/>
      <c r="D35" s="93"/>
      <c r="E35" s="93"/>
      <c r="F35" s="93"/>
      <c r="G35" s="94"/>
      <c r="H35" s="27">
        <f>SUM(H32:H34)</f>
        <v>6.76</v>
      </c>
    </row>
    <row r="36" spans="1:8" ht="12.75" customHeight="1">
      <c r="A36" s="84"/>
      <c r="B36" s="84"/>
      <c r="C36" s="84"/>
      <c r="D36" s="84"/>
      <c r="E36" s="84"/>
      <c r="F36" s="84"/>
      <c r="G36" s="84"/>
      <c r="H36" s="26"/>
    </row>
    <row r="37" spans="1:8" ht="12.75" customHeight="1">
      <c r="A37" s="92" t="s">
        <v>28</v>
      </c>
      <c r="B37" s="93"/>
      <c r="C37" s="93"/>
      <c r="D37" s="93"/>
      <c r="E37" s="93"/>
      <c r="F37" s="93"/>
      <c r="G37" s="94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5" t="s">
        <v>58</v>
      </c>
      <c r="B39" s="86"/>
      <c r="C39" s="86"/>
      <c r="D39" s="86"/>
      <c r="E39" s="86"/>
      <c r="F39" s="86"/>
      <c r="G39" s="86"/>
      <c r="H39" s="8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71</v>
      </c>
    </row>
    <row r="42" spans="1:9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9650.82</v>
      </c>
      <c r="I42" s="35">
        <v>2.39</v>
      </c>
    </row>
    <row r="43" spans="1:9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12*I43*B5</f>
        <v>2543.94</v>
      </c>
      <c r="I43" s="35">
        <v>0.63</v>
      </c>
    </row>
    <row r="44" spans="1:9" ht="13.5" customHeight="1">
      <c r="A44" s="90" t="s">
        <v>32</v>
      </c>
      <c r="B44" s="91"/>
      <c r="C44" s="91"/>
      <c r="D44" s="91"/>
      <c r="E44" s="91"/>
      <c r="F44" s="91"/>
      <c r="G44" s="91"/>
      <c r="H44" s="28">
        <f>12*B5*I44</f>
        <v>1372.92</v>
      </c>
      <c r="I44" s="35">
        <v>0.34</v>
      </c>
    </row>
    <row r="45" spans="1:9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1372.92</v>
      </c>
      <c r="I45" s="35">
        <v>0.34</v>
      </c>
    </row>
    <row r="46" spans="1:9" ht="13.5" customHeight="1">
      <c r="A46" s="90" t="s">
        <v>34</v>
      </c>
      <c r="B46" s="91"/>
      <c r="C46" s="91"/>
      <c r="D46" s="91"/>
      <c r="E46" s="91"/>
      <c r="F46" s="91"/>
      <c r="G46" s="91"/>
      <c r="H46" s="28">
        <f>12*B5*I46</f>
        <v>726.8399999999999</v>
      </c>
      <c r="I46" s="35">
        <v>0.18</v>
      </c>
    </row>
    <row r="47" spans="1:9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3553.44</v>
      </c>
      <c r="I47" s="35">
        <v>0.88</v>
      </c>
    </row>
    <row r="48" spans="1:9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928.74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20149.620000000003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71</v>
      </c>
    </row>
    <row r="52" spans="1:9" ht="24" customHeight="1">
      <c r="A52" s="68" t="s">
        <v>80</v>
      </c>
      <c r="B52" s="69"/>
      <c r="C52" s="69"/>
      <c r="D52" s="69"/>
      <c r="E52" s="69"/>
      <c r="F52" s="69"/>
      <c r="G52" s="70"/>
      <c r="H52" s="28">
        <f>250+480*24.78</f>
        <v>12144.400000000001</v>
      </c>
      <c r="I52" s="35">
        <v>0.7</v>
      </c>
    </row>
    <row r="53" spans="1:8" ht="24.75" customHeight="1">
      <c r="A53" s="75" t="s">
        <v>52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53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54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12144.400000000001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71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f>12*B5*I59</f>
        <v>8843.22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8843.22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5" t="s">
        <v>59</v>
      </c>
      <c r="B63" s="86"/>
      <c r="C63" s="86"/>
      <c r="D63" s="86"/>
      <c r="E63" s="86"/>
      <c r="F63" s="86"/>
      <c r="G63" s="86"/>
      <c r="H63" s="8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71</v>
      </c>
    </row>
    <row r="66" spans="1:9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4280.280000000001</v>
      </c>
      <c r="I66" s="35">
        <v>1.06</v>
      </c>
    </row>
    <row r="67" spans="1:9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3028.5</v>
      </c>
      <c r="I67" s="35">
        <v>0.75</v>
      </c>
    </row>
    <row r="68" spans="1:9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5087.88</v>
      </c>
      <c r="I68" s="35">
        <v>1.26</v>
      </c>
    </row>
    <row r="69" spans="1:9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969.12</v>
      </c>
      <c r="I69" s="35">
        <v>0.24</v>
      </c>
    </row>
    <row r="70" spans="1:9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1776.72</v>
      </c>
      <c r="I70" s="35">
        <v>0.44</v>
      </c>
    </row>
    <row r="71" spans="1:9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605.6999999999999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15748.2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71</v>
      </c>
    </row>
    <row r="75" spans="1:8" ht="46.5" customHeight="1">
      <c r="A75" s="68" t="s">
        <v>73</v>
      </c>
      <c r="B75" s="69"/>
      <c r="C75" s="69"/>
      <c r="D75" s="69"/>
      <c r="E75" s="69"/>
      <c r="F75" s="69"/>
      <c r="G75" s="70"/>
      <c r="H75" s="28">
        <f>4351.26+3586.49+703.28+1773.01</f>
        <v>10414.04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10414.04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71</v>
      </c>
    </row>
    <row r="80" spans="1:8" ht="31.5" customHeight="1">
      <c r="A80" s="68" t="s">
        <v>74</v>
      </c>
      <c r="B80" s="69"/>
      <c r="C80" s="69"/>
      <c r="D80" s="69"/>
      <c r="E80" s="69"/>
      <c r="F80" s="69"/>
      <c r="G80" s="70"/>
      <c r="H80" s="28">
        <v>0</v>
      </c>
    </row>
    <row r="81" spans="1:8" ht="27" customHeight="1">
      <c r="A81" s="68" t="s">
        <v>64</v>
      </c>
      <c r="B81" s="69"/>
      <c r="C81" s="69"/>
      <c r="D81" s="69"/>
      <c r="E81" s="69"/>
      <c r="F81" s="69"/>
      <c r="G81" s="70"/>
      <c r="H81" s="28">
        <v>0</v>
      </c>
    </row>
    <row r="82" spans="1:8" ht="27.75" customHeight="1">
      <c r="A82" s="81" t="s">
        <v>66</v>
      </c>
      <c r="B82" s="82"/>
      <c r="C82" s="82"/>
      <c r="D82" s="82"/>
      <c r="E82" s="82"/>
      <c r="F82" s="82"/>
      <c r="G82" s="83"/>
      <c r="H82" s="28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8" ht="39.75" customHeight="1">
      <c r="A84" s="78" t="s">
        <v>75</v>
      </c>
      <c r="B84" s="79"/>
      <c r="C84" s="79"/>
      <c r="D84" s="79"/>
      <c r="E84" s="79"/>
      <c r="F84" s="79"/>
      <c r="G84" s="80"/>
      <c r="H84" s="39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2015-04-10T10:30:11Z</dcterms:modified>
  <cp:category/>
  <cp:version/>
  <cp:contentType/>
  <cp:contentStatus/>
</cp:coreProperties>
</file>