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8" firstSheet="19" activeTab="19"/>
  </bookViews>
  <sheets>
    <sheet name="Артема 19" sheetId="1" r:id="rId1"/>
    <sheet name="Елиз 18" sheetId="2" r:id="rId2"/>
    <sheet name="Елизаровых 26" sheetId="3" r:id="rId3"/>
    <sheet name="Елизаровых 32" sheetId="4" r:id="rId4"/>
    <sheet name="Елизаровых 49" sheetId="5" r:id="rId5"/>
    <sheet name="Елизаровых 53" sheetId="6" r:id="rId6"/>
    <sheet name="Калужская 17" sheetId="7" r:id="rId7"/>
    <sheet name="Калуж 17 1" sheetId="8" r:id="rId8"/>
    <sheet name="Калужская 17 2" sheetId="9" r:id="rId9"/>
    <sheet name="Киевская 88 а" sheetId="10" r:id="rId10"/>
    <sheet name="Киевская 98" sheetId="11" r:id="rId11"/>
    <sheet name="Кирова 53 1" sheetId="12" r:id="rId12"/>
    <sheet name="Кирова 53 2" sheetId="13" r:id="rId13"/>
    <sheet name="Косарева 11" sheetId="14" r:id="rId14"/>
    <sheet name="Косарева 19" sheetId="15" r:id="rId15"/>
    <sheet name="Матросова 3" sheetId="16" r:id="rId16"/>
    <sheet name="Матросова  5" sheetId="17" r:id="rId17"/>
    <sheet name="Матросова 7" sheetId="18" r:id="rId18"/>
    <sheet name="Нахимова 7" sheetId="19" r:id="rId19"/>
    <sheet name="Нахимова 10" sheetId="20" r:id="rId20"/>
    <sheet name="Нахимова 12" sheetId="21" r:id="rId21"/>
    <sheet name="Нахимова 12 2" sheetId="22" r:id="rId22"/>
    <sheet name="Нахимова 14" sheetId="23" r:id="rId23"/>
    <sheet name="Нахимова 14 1" sheetId="24" r:id="rId24"/>
    <sheet name="Щорса 13" sheetId="25" r:id="rId25"/>
    <sheet name="Щорса 15" sheetId="26" r:id="rId26"/>
    <sheet name="Щорса 17" sheetId="27" r:id="rId27"/>
  </sheets>
  <definedNames/>
  <calcPr fullCalcOnLoad="1"/>
</workbook>
</file>

<file path=xl/sharedStrings.xml><?xml version="1.0" encoding="utf-8"?>
<sst xmlns="http://schemas.openxmlformats.org/spreadsheetml/2006/main" count="847" uniqueCount="82">
  <si>
    <t xml:space="preserve">Директор ООО "УК "Елизаровское"                        </t>
  </si>
  <si>
    <t>Домовой комитет</t>
  </si>
  <si>
    <t>__________________________________</t>
  </si>
  <si>
    <t>_____________Х.И. Гумбатов</t>
  </si>
  <si>
    <t>План по содержанию и текущему ремонту на 2011 год по адресу ул.Артема ,19</t>
  </si>
  <si>
    <t>Общая площадь жилого дома, м2</t>
  </si>
  <si>
    <t>Остаток на  01.01.2011г.</t>
  </si>
  <si>
    <t>Планируемая сумма поступления денежных средств</t>
  </si>
  <si>
    <t>Расходы на управление  13,7%</t>
  </si>
  <si>
    <t>За вычетом расходов на управление</t>
  </si>
  <si>
    <t>Планируемая распределяемая  сумма по видам затрат</t>
  </si>
  <si>
    <t>Содержание общего имущества: всего</t>
  </si>
  <si>
    <t>по видам планируемых работ:</t>
  </si>
  <si>
    <t>ремонт и обслуживание коструктивных элементов</t>
  </si>
  <si>
    <t>ремонт и обслуживание внутридомового инж.обор.</t>
  </si>
  <si>
    <t>благоустройство и обеспеч сан состояния</t>
  </si>
  <si>
    <t>содержание аварийн обслуж</t>
  </si>
  <si>
    <t>ремонт  и сод газ обор</t>
  </si>
  <si>
    <t>един изм</t>
  </si>
  <si>
    <t>всего затрат</t>
  </si>
  <si>
    <t xml:space="preserve">               Срок исполнения</t>
  </si>
  <si>
    <t>Текущий ремонт : всего</t>
  </si>
  <si>
    <t>1 кв-л</t>
  </si>
  <si>
    <t>2 кв-л</t>
  </si>
  <si>
    <t>3 кв-л</t>
  </si>
  <si>
    <t>4 кв-л</t>
  </si>
  <si>
    <t>собственные ср-ва на кап ремонт ХГВС</t>
  </si>
  <si>
    <t>Ремонт электрики</t>
  </si>
  <si>
    <t>Уборка снега</t>
  </si>
  <si>
    <t>непредвиденные расходы</t>
  </si>
  <si>
    <t>прочие ремонтные работы</t>
  </si>
  <si>
    <t>Остаток  планируемый на  01.01.2012г.</t>
  </si>
  <si>
    <t>План по содержанию и текущему ремонту на 2011 год по адресу ул.Елизаровых ,18</t>
  </si>
  <si>
    <t>Ремонт цоколя</t>
  </si>
  <si>
    <t xml:space="preserve"> уборка снега </t>
  </si>
  <si>
    <t>Непредвиденные расходы</t>
  </si>
  <si>
    <t>План по содержанию и текущему ремонту на 2011 год по адресу ул.Елизаровых ,26</t>
  </si>
  <si>
    <t>Ремонт системы эл/снабжения (МОП)</t>
  </si>
  <si>
    <t>Непредвиденный расходы</t>
  </si>
  <si>
    <t>План по содержанию и текущему ремонту на 2011 год по адресу ул.Елизаровых ,32</t>
  </si>
  <si>
    <t>Ремонт кровли, собственные средства</t>
  </si>
  <si>
    <t>План по содержанию и текущему ремонту на 2011 год по адресу ул.Елизаровых ,49</t>
  </si>
  <si>
    <t>Ремонт хвс, гвс</t>
  </si>
  <si>
    <t>План по содержанию и текущему ремонту на 2011 год по адресу ул.Елизароых ,53</t>
  </si>
  <si>
    <t>Ремонт холодного водоснабжения</t>
  </si>
  <si>
    <t>План по содержанию и текущему ремонту на 2011 год по адресу ул.Калужская ,17</t>
  </si>
  <si>
    <t>План по содержанию и текущему ремонту на 2011 год по адресу ул.Калужская ,17/1</t>
  </si>
  <si>
    <t xml:space="preserve">Ремонт системы отопления </t>
  </si>
  <si>
    <t>План по содержанию и текущему ремонту на 2011 год по адресу ул.Калужская ,17/2</t>
  </si>
  <si>
    <t>Ремонт системы отопления</t>
  </si>
  <si>
    <t>План по содержанию и текущему ремонту на 2011 год по адресу ул.Киевская ,88А</t>
  </si>
  <si>
    <t>План по содержанию и текущему ремонту на 2011 год по адресу ул.Киевская ,98</t>
  </si>
  <si>
    <t>Ремонт ограждения</t>
  </si>
  <si>
    <t xml:space="preserve">Ремонт канализации </t>
  </si>
  <si>
    <t>План по содержанию и текущему ремонту на 2011 год по адресу ул.Кирова ,53/1</t>
  </si>
  <si>
    <t>Ремонт фасада</t>
  </si>
  <si>
    <t>План по содержанию и текущему ремонту на 2011 год по адресу ул.Кирова ,53/2</t>
  </si>
  <si>
    <t>План по содержанию и текущему ремонту на 2011 год по адресу ул.Косарева ,11</t>
  </si>
  <si>
    <t>Ремонт кровли и фасада</t>
  </si>
  <si>
    <t>Прочие ремонтные работы</t>
  </si>
  <si>
    <t>План по содержанию и текущему ремонту на 2011 год по адресу ул.Косарева ,19</t>
  </si>
  <si>
    <t xml:space="preserve">Ремонт цоколя </t>
  </si>
  <si>
    <t>Непредвиденный ремонт</t>
  </si>
  <si>
    <t>План по содержанию и текущему ремонту на 2011 год по адресу ул.Матросова ,3</t>
  </si>
  <si>
    <t>План по содержанию и текущему ремонту на 2011 год по адресу ул.Матросова ,5</t>
  </si>
  <si>
    <t>План по содержанию и текущему ремонту на 2011 год по адресу ул.Матросова ,7</t>
  </si>
  <si>
    <t>План по содержанию и текущему ремонту на 2011 год по адресу вер.Нахимова ,7</t>
  </si>
  <si>
    <t>Ремонт кровли</t>
  </si>
  <si>
    <t>План по содержанию и текущему ремонту на 2011 год по адресу пер.Нахимова ,10</t>
  </si>
  <si>
    <t>Ремонт хвс, гвс, собственные средства на капитальный ремонт</t>
  </si>
  <si>
    <t>План по содержанию и текущему ремонту на 2011 год по адресу пер.Нахимова ,12</t>
  </si>
  <si>
    <t xml:space="preserve">уборка снега </t>
  </si>
  <si>
    <t>План по содержанию и текущему ремонту на 2011 год по адресу пер.Нахимова ,12/2</t>
  </si>
  <si>
    <t>Установка ящиков</t>
  </si>
  <si>
    <t>Собственные средства на изготовление ПСД</t>
  </si>
  <si>
    <t>План по содержанию и текущему ремонту на 2011 год по адресу пер.Нахимоа ,14</t>
  </si>
  <si>
    <t>Собственные средства на капитальный ремонт</t>
  </si>
  <si>
    <t>План по содержанию и текущему ремонту на 2011 год по адресу пер.Нахимоа ,14/1</t>
  </si>
  <si>
    <t>Ремонт 2 подъезда</t>
  </si>
  <si>
    <t>План по содержанию и текущему ремонту на 2011 год по адресу ул.Щорса ,13</t>
  </si>
  <si>
    <t>План по содержанию и текущему ремонту на 2011 год по адресу ул.Щорса ,15</t>
  </si>
  <si>
    <t>План по содержанию и текущему ремонту на 2011 год по адресу ул.Щорса ,17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</si>
</sst>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NumberFormat="1" applyAlignment="1">
      <alignment/>
    </xf>
    <xf numFmtId="0" fontId="2" fillId="0" borderId="3" xfId="0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B30" sqref="B30"/>
    </sheetView>
  </sheetViews>
  <sheetFormatPr defaultColWidth="9.00390625" defaultRowHeight="12.75"/>
  <cols>
    <col min="1" max="1" width="5.125" style="0" customWidth="1"/>
    <col min="2" max="2" width="50.875" style="0" customWidth="1"/>
    <col min="3" max="3" width="14.25390625" style="0" customWidth="1"/>
    <col min="9" max="9" width="14.625" style="0" customWidth="1"/>
    <col min="10" max="10" width="0.6171875" style="0" customWidth="1"/>
  </cols>
  <sheetData>
    <row r="1" spans="1:5" ht="12.75">
      <c r="A1" t="s">
        <v>0</v>
      </c>
      <c r="E1" t="s">
        <v>1</v>
      </c>
    </row>
    <row r="2" ht="12.75">
      <c r="E2" t="s">
        <v>2</v>
      </c>
    </row>
    <row r="3" ht="12.75">
      <c r="A3" t="s">
        <v>3</v>
      </c>
    </row>
    <row r="5" spans="5:10" ht="12.75">
      <c r="E5" s="1"/>
      <c r="F5" s="1"/>
      <c r="G5" s="1"/>
      <c r="H5" s="1"/>
      <c r="I5" s="1"/>
      <c r="J5" s="1"/>
    </row>
    <row r="6" spans="5:9" ht="12.75">
      <c r="E6" s="2"/>
      <c r="F6" s="2"/>
      <c r="G6" s="2"/>
      <c r="H6" s="2"/>
      <c r="I6" s="2"/>
    </row>
    <row r="7" spans="3:9" ht="12.75">
      <c r="C7" s="3"/>
      <c r="D7" s="3"/>
      <c r="E7" s="3"/>
      <c r="F7" s="3"/>
      <c r="G7" s="3"/>
      <c r="H7" s="3"/>
      <c r="I7" s="3"/>
    </row>
    <row r="9" spans="3:9" ht="12.75">
      <c r="C9" s="3" t="s">
        <v>4</v>
      </c>
      <c r="D9" s="3"/>
      <c r="E9" s="3"/>
      <c r="F9" s="3"/>
      <c r="G9" s="3"/>
      <c r="H9" s="3"/>
      <c r="I9" s="3"/>
    </row>
    <row r="10" spans="1:9" ht="12.75">
      <c r="A10" s="4"/>
      <c r="B10" s="4" t="s">
        <v>5</v>
      </c>
      <c r="C10" s="4">
        <v>2601.5</v>
      </c>
      <c r="D10" s="5"/>
      <c r="E10" s="6"/>
      <c r="F10" s="6"/>
      <c r="G10" s="6"/>
      <c r="H10" s="6"/>
      <c r="I10" s="7"/>
    </row>
    <row r="11" spans="1:9" ht="12.75">
      <c r="A11" s="4"/>
      <c r="B11" s="4"/>
      <c r="C11" s="8"/>
      <c r="D11" s="5"/>
      <c r="E11" s="6"/>
      <c r="F11" s="6"/>
      <c r="G11" s="6"/>
      <c r="H11" s="6"/>
      <c r="I11" s="7"/>
    </row>
    <row r="12" spans="1:9" ht="12.75">
      <c r="A12" s="4">
        <v>1</v>
      </c>
      <c r="B12" s="4" t="s">
        <v>6</v>
      </c>
      <c r="C12" s="8">
        <v>55023.3</v>
      </c>
      <c r="D12" s="5"/>
      <c r="E12" s="6"/>
      <c r="F12" s="6"/>
      <c r="G12" s="6"/>
      <c r="H12" s="6"/>
      <c r="I12" s="7"/>
    </row>
    <row r="13" spans="1:9" ht="12.75">
      <c r="A13" s="4">
        <v>2</v>
      </c>
      <c r="B13" s="4" t="s">
        <v>7</v>
      </c>
      <c r="C13" s="8">
        <v>402107</v>
      </c>
      <c r="D13" s="5"/>
      <c r="E13" s="6"/>
      <c r="F13" s="6"/>
      <c r="G13" s="6"/>
      <c r="H13" s="6"/>
      <c r="I13" s="7"/>
    </row>
    <row r="14" spans="1:9" ht="12.75">
      <c r="A14" s="4">
        <v>3</v>
      </c>
      <c r="B14" s="4" t="s">
        <v>8</v>
      </c>
      <c r="C14" s="8">
        <v>55088.65899999999</v>
      </c>
      <c r="D14" s="5"/>
      <c r="E14" s="6"/>
      <c r="F14" s="6"/>
      <c r="G14" s="6"/>
      <c r="H14" s="6"/>
      <c r="I14" s="7"/>
    </row>
    <row r="15" spans="1:9" ht="12.75">
      <c r="A15" s="4">
        <v>4</v>
      </c>
      <c r="B15" s="4" t="s">
        <v>9</v>
      </c>
      <c r="C15" s="8">
        <v>347018.341</v>
      </c>
      <c r="D15" s="5"/>
      <c r="E15" s="6"/>
      <c r="F15" s="6"/>
      <c r="G15" s="6"/>
      <c r="H15" s="6"/>
      <c r="I15" s="7"/>
    </row>
    <row r="16" spans="1:9" ht="12.75">
      <c r="A16" s="4">
        <v>5</v>
      </c>
      <c r="B16" s="4" t="s">
        <v>10</v>
      </c>
      <c r="C16" s="8">
        <v>402041.641</v>
      </c>
      <c r="D16" s="5"/>
      <c r="E16" s="6"/>
      <c r="F16" s="6"/>
      <c r="G16" s="6"/>
      <c r="H16" s="6"/>
      <c r="I16" s="7"/>
    </row>
    <row r="17" spans="1:9" ht="12.75">
      <c r="A17" s="4"/>
      <c r="B17" s="9" t="s">
        <v>11</v>
      </c>
      <c r="C17" s="10">
        <f>C19+C20+C21+C22+C23</f>
        <v>214007</v>
      </c>
      <c r="D17" s="5"/>
      <c r="E17" s="6"/>
      <c r="F17" s="6"/>
      <c r="G17" s="6"/>
      <c r="H17" s="6"/>
      <c r="I17" s="7"/>
    </row>
    <row r="18" spans="1:9" ht="12.75">
      <c r="A18" s="4"/>
      <c r="B18" s="4" t="s">
        <v>12</v>
      </c>
      <c r="C18" s="8"/>
      <c r="D18" s="5"/>
      <c r="E18" s="6"/>
      <c r="F18" s="6"/>
      <c r="G18" s="6"/>
      <c r="H18" s="6"/>
      <c r="I18" s="7"/>
    </row>
    <row r="19" spans="1:9" ht="12.75">
      <c r="A19" s="4"/>
      <c r="B19" s="4" t="s">
        <v>13</v>
      </c>
      <c r="C19" s="8">
        <v>35324</v>
      </c>
      <c r="D19" s="5"/>
      <c r="E19" s="6"/>
      <c r="F19" s="6"/>
      <c r="G19" s="6"/>
      <c r="H19" s="6"/>
      <c r="I19" s="7"/>
    </row>
    <row r="20" spans="1:9" ht="12.75">
      <c r="A20" s="4"/>
      <c r="B20" s="4" t="s">
        <v>14</v>
      </c>
      <c r="C20" s="8">
        <v>98950</v>
      </c>
      <c r="D20" s="5"/>
      <c r="E20" s="6"/>
      <c r="F20" s="6"/>
      <c r="G20" s="6"/>
      <c r="H20" s="6"/>
      <c r="I20" s="7"/>
    </row>
    <row r="21" spans="1:9" ht="12.75">
      <c r="A21" s="4"/>
      <c r="B21" s="4" t="s">
        <v>15</v>
      </c>
      <c r="C21" s="8">
        <v>30865</v>
      </c>
      <c r="D21" s="5"/>
      <c r="E21" s="6"/>
      <c r="F21" s="6"/>
      <c r="G21" s="6"/>
      <c r="H21" s="6"/>
      <c r="I21" s="7"/>
    </row>
    <row r="22" spans="1:9" ht="12.75">
      <c r="A22" s="4"/>
      <c r="B22" s="4" t="s">
        <v>16</v>
      </c>
      <c r="C22" s="8">
        <v>22459</v>
      </c>
      <c r="D22" s="5"/>
      <c r="E22" s="6"/>
      <c r="F22" s="6"/>
      <c r="G22" s="6"/>
      <c r="H22" s="6"/>
      <c r="I22" s="7"/>
    </row>
    <row r="23" spans="1:9" ht="12.75">
      <c r="A23" s="4"/>
      <c r="B23" s="4" t="s">
        <v>17</v>
      </c>
      <c r="C23" s="8">
        <v>26409</v>
      </c>
      <c r="D23" s="5"/>
      <c r="E23" s="6"/>
      <c r="F23" s="6"/>
      <c r="G23" s="6"/>
      <c r="H23" s="6"/>
      <c r="I23" s="7"/>
    </row>
    <row r="24" spans="1:9" ht="12.75">
      <c r="A24" s="4"/>
      <c r="B24" s="4"/>
      <c r="C24" s="8"/>
      <c r="D24" s="11" t="s">
        <v>18</v>
      </c>
      <c r="E24" s="11" t="s">
        <v>19</v>
      </c>
      <c r="F24" s="5" t="s">
        <v>20</v>
      </c>
      <c r="G24" s="6"/>
      <c r="H24" s="6"/>
      <c r="I24" s="7"/>
    </row>
    <row r="25" spans="1:9" ht="12.75">
      <c r="A25" s="4"/>
      <c r="B25" s="9" t="s">
        <v>21</v>
      </c>
      <c r="C25" s="10">
        <f>C27+C28+C29+C30+C31</f>
        <v>162590.35</v>
      </c>
      <c r="D25" s="12"/>
      <c r="E25" s="12"/>
      <c r="F25" s="4" t="s">
        <v>22</v>
      </c>
      <c r="G25" s="4" t="s">
        <v>23</v>
      </c>
      <c r="H25" s="4" t="s">
        <v>24</v>
      </c>
      <c r="I25" s="4" t="s">
        <v>25</v>
      </c>
    </row>
    <row r="26" spans="1:9" ht="12.75">
      <c r="A26" s="4"/>
      <c r="B26" s="4" t="s">
        <v>12</v>
      </c>
      <c r="C26" s="8"/>
      <c r="D26" s="4"/>
      <c r="E26" s="4"/>
      <c r="F26" s="4"/>
      <c r="G26" s="4"/>
      <c r="H26" s="4"/>
      <c r="I26" s="4"/>
    </row>
    <row r="27" spans="1:9" ht="12.75">
      <c r="A27" s="4"/>
      <c r="B27" s="4" t="s">
        <v>26</v>
      </c>
      <c r="C27" s="8">
        <v>98985</v>
      </c>
      <c r="D27" s="4"/>
      <c r="E27" s="4"/>
      <c r="F27" s="4"/>
      <c r="G27" s="4"/>
      <c r="H27" s="4">
        <v>98985</v>
      </c>
      <c r="I27" s="4"/>
    </row>
    <row r="28" spans="1:9" ht="12.75">
      <c r="A28" s="4"/>
      <c r="B28" s="4" t="s">
        <v>27</v>
      </c>
      <c r="C28" s="8">
        <v>14500</v>
      </c>
      <c r="D28" s="4"/>
      <c r="E28" s="4"/>
      <c r="F28" s="4"/>
      <c r="G28" s="4">
        <v>14500</v>
      </c>
      <c r="H28" s="4"/>
      <c r="I28" s="4"/>
    </row>
    <row r="29" spans="1:9" ht="12.75">
      <c r="A29" s="4"/>
      <c r="B29" s="4" t="s">
        <v>28</v>
      </c>
      <c r="C29" s="8">
        <v>3000</v>
      </c>
      <c r="D29" s="4"/>
      <c r="E29" s="4"/>
      <c r="F29" s="4">
        <v>1500</v>
      </c>
      <c r="G29" s="4"/>
      <c r="H29" s="4"/>
      <c r="I29" s="4">
        <v>1500</v>
      </c>
    </row>
    <row r="30" spans="1:9" ht="12.75">
      <c r="A30" s="4"/>
      <c r="B30" s="4" t="s">
        <v>29</v>
      </c>
      <c r="C30" s="8">
        <f>C13*5%</f>
        <v>20105.350000000002</v>
      </c>
      <c r="D30" s="4"/>
      <c r="E30" s="4"/>
      <c r="F30" s="4"/>
      <c r="G30" s="4"/>
      <c r="H30" s="4"/>
      <c r="I30" s="4">
        <v>20105.35</v>
      </c>
    </row>
    <row r="31" spans="1:9" ht="12.75">
      <c r="A31" s="4"/>
      <c r="B31" s="4" t="s">
        <v>30</v>
      </c>
      <c r="C31" s="8">
        <v>26000</v>
      </c>
      <c r="D31" s="4"/>
      <c r="E31" s="4"/>
      <c r="F31" s="4"/>
      <c r="G31" s="4">
        <v>8700</v>
      </c>
      <c r="H31" s="4">
        <v>8700</v>
      </c>
      <c r="I31" s="4">
        <v>8600</v>
      </c>
    </row>
    <row r="32" spans="2:3" ht="12.75">
      <c r="B32" s="9" t="s">
        <v>31</v>
      </c>
      <c r="C32" s="8">
        <f>C16-C17-C25</f>
        <v>25444.290999999997</v>
      </c>
    </row>
    <row r="36" ht="12.75">
      <c r="D36" s="13">
        <f>162590.35-C25</f>
        <v>0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29" sqref="B29"/>
    </sheetView>
  </sheetViews>
  <sheetFormatPr defaultColWidth="9.00390625" defaultRowHeight="12.75"/>
  <cols>
    <col min="1" max="1" width="5.125" style="0" customWidth="1"/>
    <col min="2" max="2" width="50.875" style="0" customWidth="1"/>
    <col min="3" max="3" width="14.25390625" style="0" customWidth="1"/>
    <col min="9" max="9" width="17.625" style="0" customWidth="1"/>
    <col min="10" max="10" width="13.00390625" style="0" customWidth="1"/>
  </cols>
  <sheetData>
    <row r="1" spans="1:5" ht="12.75">
      <c r="A1" t="s">
        <v>0</v>
      </c>
      <c r="E1" t="s">
        <v>1</v>
      </c>
    </row>
    <row r="2" ht="12.75">
      <c r="E2" t="s">
        <v>2</v>
      </c>
    </row>
    <row r="3" ht="12.75">
      <c r="A3" t="s">
        <v>3</v>
      </c>
    </row>
    <row r="5" spans="5:10" ht="12.75">
      <c r="E5" s="1"/>
      <c r="F5" s="1"/>
      <c r="G5" s="1"/>
      <c r="H5" s="1"/>
      <c r="I5" s="1"/>
      <c r="J5" s="1"/>
    </row>
    <row r="6" spans="5:9" ht="12.75">
      <c r="E6" s="2"/>
      <c r="F6" s="2"/>
      <c r="G6" s="2"/>
      <c r="H6" s="2"/>
      <c r="I6" s="2"/>
    </row>
    <row r="7" spans="3:9" ht="12.75">
      <c r="C7" s="3"/>
      <c r="D7" s="3"/>
      <c r="E7" s="3"/>
      <c r="F7" s="3"/>
      <c r="G7" s="3"/>
      <c r="H7" s="3"/>
      <c r="I7" s="3"/>
    </row>
    <row r="9" spans="3:9" ht="12.75">
      <c r="C9" s="3" t="s">
        <v>50</v>
      </c>
      <c r="D9" s="3"/>
      <c r="E9" s="3"/>
      <c r="F9" s="3"/>
      <c r="G9" s="3"/>
      <c r="H9" s="3"/>
      <c r="I9" s="3"/>
    </row>
    <row r="10" spans="1:9" ht="12.75">
      <c r="A10" s="4"/>
      <c r="B10" s="4" t="s">
        <v>5</v>
      </c>
      <c r="C10" s="4">
        <v>1260.4</v>
      </c>
      <c r="D10" s="5"/>
      <c r="E10" s="6"/>
      <c r="F10" s="6"/>
      <c r="G10" s="6"/>
      <c r="H10" s="6"/>
      <c r="I10" s="7"/>
    </row>
    <row r="11" spans="1:9" ht="12.75">
      <c r="A11" s="4"/>
      <c r="B11" s="4"/>
      <c r="C11" s="8"/>
      <c r="D11" s="5"/>
      <c r="E11" s="6"/>
      <c r="F11" s="6"/>
      <c r="G11" s="6"/>
      <c r="H11" s="6"/>
      <c r="I11" s="7"/>
    </row>
    <row r="12" spans="1:9" ht="12.75">
      <c r="A12" s="4">
        <v>1</v>
      </c>
      <c r="B12" s="4" t="s">
        <v>6</v>
      </c>
      <c r="C12" s="8">
        <v>15710.1</v>
      </c>
      <c r="D12" s="5"/>
      <c r="E12" s="6"/>
      <c r="F12" s="6"/>
      <c r="G12" s="6"/>
      <c r="H12" s="6"/>
      <c r="I12" s="7"/>
    </row>
    <row r="13" spans="1:9" ht="12.75">
      <c r="A13" s="4">
        <v>2</v>
      </c>
      <c r="B13" s="4" t="s">
        <v>7</v>
      </c>
      <c r="C13" s="8">
        <v>174441.98</v>
      </c>
      <c r="D13" s="5"/>
      <c r="E13" s="6"/>
      <c r="F13" s="6"/>
      <c r="G13" s="6"/>
      <c r="H13" s="6"/>
      <c r="I13" s="7"/>
    </row>
    <row r="14" spans="1:9" ht="12.75">
      <c r="A14" s="4">
        <v>3</v>
      </c>
      <c r="B14" s="4" t="s">
        <v>8</v>
      </c>
      <c r="C14" s="8">
        <f>C13*13.7%</f>
        <v>23898.55126</v>
      </c>
      <c r="D14" s="5"/>
      <c r="E14" s="6"/>
      <c r="F14" s="6"/>
      <c r="G14" s="6"/>
      <c r="H14" s="6"/>
      <c r="I14" s="7"/>
    </row>
    <row r="15" spans="1:9" ht="12.75">
      <c r="A15" s="4">
        <v>4</v>
      </c>
      <c r="B15" s="4" t="s">
        <v>9</v>
      </c>
      <c r="C15" s="8">
        <f>C13-C14</f>
        <v>150543.42874</v>
      </c>
      <c r="D15" s="5"/>
      <c r="E15" s="6"/>
      <c r="F15" s="6"/>
      <c r="G15" s="6"/>
      <c r="H15" s="6"/>
      <c r="I15" s="7"/>
    </row>
    <row r="16" spans="1:9" ht="12.75">
      <c r="A16" s="4">
        <v>5</v>
      </c>
      <c r="B16" s="4" t="s">
        <v>10</v>
      </c>
      <c r="C16" s="8">
        <f>C12+C15</f>
        <v>166253.52874</v>
      </c>
      <c r="D16" s="5"/>
      <c r="E16" s="6"/>
      <c r="F16" s="6"/>
      <c r="G16" s="6"/>
      <c r="H16" s="6"/>
      <c r="I16" s="7"/>
    </row>
    <row r="17" spans="1:9" ht="12.75">
      <c r="A17" s="4"/>
      <c r="B17" s="9" t="s">
        <v>11</v>
      </c>
      <c r="C17" s="10">
        <f>C19+C20+C21+C22+C23</f>
        <v>114529</v>
      </c>
      <c r="D17" s="5"/>
      <c r="E17" s="6"/>
      <c r="F17" s="6"/>
      <c r="G17" s="6"/>
      <c r="H17" s="6"/>
      <c r="I17" s="7"/>
    </row>
    <row r="18" spans="1:9" ht="12.75">
      <c r="A18" s="4"/>
      <c r="B18" s="4" t="s">
        <v>12</v>
      </c>
      <c r="C18" s="8"/>
      <c r="D18" s="5"/>
      <c r="E18" s="6"/>
      <c r="F18" s="6"/>
      <c r="G18" s="6"/>
      <c r="H18" s="6"/>
      <c r="I18" s="7"/>
    </row>
    <row r="19" spans="1:9" ht="12.75">
      <c r="A19" s="4"/>
      <c r="B19" s="4" t="s">
        <v>13</v>
      </c>
      <c r="C19" s="8">
        <v>21720</v>
      </c>
      <c r="D19" s="5"/>
      <c r="E19" s="6"/>
      <c r="F19" s="6"/>
      <c r="G19" s="6"/>
      <c r="H19" s="6"/>
      <c r="I19" s="7"/>
    </row>
    <row r="20" spans="1:9" ht="12.75">
      <c r="A20" s="4"/>
      <c r="B20" s="4" t="s">
        <v>14</v>
      </c>
      <c r="C20" s="8">
        <v>61297</v>
      </c>
      <c r="D20" s="5"/>
      <c r="E20" s="6"/>
      <c r="F20" s="6"/>
      <c r="G20" s="6"/>
      <c r="H20" s="6"/>
      <c r="I20" s="7"/>
    </row>
    <row r="21" spans="1:9" ht="12.75">
      <c r="A21" s="4"/>
      <c r="B21" s="4" t="s">
        <v>15</v>
      </c>
      <c r="C21" s="8">
        <v>13462</v>
      </c>
      <c r="D21" s="5"/>
      <c r="E21" s="6"/>
      <c r="F21" s="6"/>
      <c r="G21" s="6"/>
      <c r="H21" s="6"/>
      <c r="I21" s="7"/>
    </row>
    <row r="22" spans="1:9" ht="12.75">
      <c r="A22" s="4"/>
      <c r="B22" s="4" t="s">
        <v>16</v>
      </c>
      <c r="C22" s="8">
        <v>6806</v>
      </c>
      <c r="D22" s="5"/>
      <c r="E22" s="6"/>
      <c r="F22" s="6"/>
      <c r="G22" s="6"/>
      <c r="H22" s="6"/>
      <c r="I22" s="7"/>
    </row>
    <row r="23" spans="1:9" ht="12.75">
      <c r="A23" s="4"/>
      <c r="B23" s="4" t="s">
        <v>17</v>
      </c>
      <c r="C23" s="8">
        <v>11244</v>
      </c>
      <c r="D23" s="5"/>
      <c r="E23" s="6"/>
      <c r="F23" s="6"/>
      <c r="G23" s="6"/>
      <c r="H23" s="6"/>
      <c r="I23" s="7"/>
    </row>
    <row r="24" spans="1:9" ht="12.75">
      <c r="A24" s="4"/>
      <c r="B24" s="4"/>
      <c r="C24" s="8"/>
      <c r="D24" s="11" t="s">
        <v>18</v>
      </c>
      <c r="E24" s="11" t="s">
        <v>19</v>
      </c>
      <c r="F24" s="5" t="s">
        <v>20</v>
      </c>
      <c r="G24" s="6"/>
      <c r="H24" s="6"/>
      <c r="I24" s="7"/>
    </row>
    <row r="25" spans="1:9" ht="12.75">
      <c r="A25" s="4"/>
      <c r="B25" s="9" t="s">
        <v>21</v>
      </c>
      <c r="C25" s="10">
        <f>C27+C28</f>
        <v>44972.099</v>
      </c>
      <c r="D25" s="12"/>
      <c r="E25" s="12"/>
      <c r="F25" s="4" t="s">
        <v>22</v>
      </c>
      <c r="G25" s="4" t="s">
        <v>23</v>
      </c>
      <c r="H25" s="4" t="s">
        <v>24</v>
      </c>
      <c r="I25" s="4" t="s">
        <v>25</v>
      </c>
    </row>
    <row r="26" spans="1:9" ht="12.75">
      <c r="A26" s="4"/>
      <c r="B26" s="4" t="s">
        <v>12</v>
      </c>
      <c r="C26" s="8"/>
      <c r="D26" s="4"/>
      <c r="E26" s="4"/>
      <c r="F26" s="4"/>
      <c r="G26" s="4"/>
      <c r="H26" s="4"/>
      <c r="I26" s="4"/>
    </row>
    <row r="27" spans="1:9" ht="12.75">
      <c r="A27" s="4"/>
      <c r="B27" s="4" t="s">
        <v>33</v>
      </c>
      <c r="C27" s="8">
        <v>36250</v>
      </c>
      <c r="D27" s="4"/>
      <c r="E27" s="4"/>
      <c r="F27" s="4"/>
      <c r="G27" s="4">
        <v>36250</v>
      </c>
      <c r="H27" s="4"/>
      <c r="I27" s="4"/>
    </row>
    <row r="28" spans="1:9" ht="12.75">
      <c r="A28" s="4"/>
      <c r="B28" s="4" t="s">
        <v>35</v>
      </c>
      <c r="C28" s="8">
        <f>C13*5%</f>
        <v>8722.099</v>
      </c>
      <c r="D28" s="4"/>
      <c r="E28" s="4"/>
      <c r="F28" s="4"/>
      <c r="G28" s="4"/>
      <c r="H28" s="4"/>
      <c r="I28" s="4">
        <v>8722.1</v>
      </c>
    </row>
    <row r="29" spans="1:9" ht="12.75">
      <c r="A29" s="4"/>
      <c r="B29" s="4"/>
      <c r="C29" s="8"/>
      <c r="D29" s="4"/>
      <c r="E29" s="4"/>
      <c r="F29" s="4"/>
      <c r="G29" s="4"/>
      <c r="H29" s="4"/>
      <c r="I29" s="4"/>
    </row>
    <row r="30" spans="2:3" ht="12.75">
      <c r="B30" s="9" t="s">
        <v>31</v>
      </c>
      <c r="C30" s="8">
        <f>C16-C17-C25</f>
        <v>6752.429740000007</v>
      </c>
    </row>
  </sheetData>
  <sheetProtection/>
  <printOptions/>
  <pageMargins left="0.3541666666666667" right="0.3541666666666667" top="0.9840277777777778" bottom="0.9840277777777778" header="0.5118055555555556" footer="0.5118055555555556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33" sqref="B33"/>
    </sheetView>
  </sheetViews>
  <sheetFormatPr defaultColWidth="9.00390625" defaultRowHeight="12.75"/>
  <cols>
    <col min="1" max="1" width="5.125" style="0" customWidth="1"/>
    <col min="2" max="2" width="50.875" style="0" customWidth="1"/>
    <col min="3" max="3" width="14.25390625" style="0" customWidth="1"/>
    <col min="9" max="9" width="17.00390625" style="0" customWidth="1"/>
    <col min="10" max="10" width="22.25390625" style="0" customWidth="1"/>
  </cols>
  <sheetData>
    <row r="1" spans="1:5" ht="12.75">
      <c r="A1" t="s">
        <v>0</v>
      </c>
      <c r="E1" t="s">
        <v>1</v>
      </c>
    </row>
    <row r="2" ht="12.75">
      <c r="E2" t="s">
        <v>2</v>
      </c>
    </row>
    <row r="3" ht="12.75">
      <c r="A3" t="s">
        <v>3</v>
      </c>
    </row>
    <row r="5" spans="5:10" ht="12.75">
      <c r="E5" s="1"/>
      <c r="F5" s="1"/>
      <c r="G5" s="1"/>
      <c r="H5" s="1"/>
      <c r="I5" s="1"/>
      <c r="J5" s="1"/>
    </row>
    <row r="6" spans="5:9" ht="12.75">
      <c r="E6" s="2"/>
      <c r="F6" s="2"/>
      <c r="G6" s="2"/>
      <c r="H6" s="2"/>
      <c r="I6" s="2"/>
    </row>
    <row r="7" spans="3:9" ht="12.75">
      <c r="C7" s="3"/>
      <c r="D7" s="3"/>
      <c r="E7" s="3"/>
      <c r="F7" s="3"/>
      <c r="G7" s="3"/>
      <c r="H7" s="3"/>
      <c r="I7" s="3"/>
    </row>
    <row r="9" spans="3:9" ht="12.75">
      <c r="C9" s="3" t="s">
        <v>51</v>
      </c>
      <c r="D9" s="3"/>
      <c r="E9" s="3"/>
      <c r="F9" s="3"/>
      <c r="G9" s="3"/>
      <c r="H9" s="3"/>
      <c r="I9" s="3"/>
    </row>
    <row r="10" spans="1:9" ht="12.75">
      <c r="A10" s="4"/>
      <c r="B10" s="4" t="s">
        <v>5</v>
      </c>
      <c r="C10" s="4">
        <v>3026.7</v>
      </c>
      <c r="D10" s="5"/>
      <c r="E10" s="6"/>
      <c r="F10" s="6"/>
      <c r="G10" s="6"/>
      <c r="H10" s="6"/>
      <c r="I10" s="7"/>
    </row>
    <row r="11" spans="1:9" ht="12.75">
      <c r="A11" s="4"/>
      <c r="B11" s="4"/>
      <c r="C11" s="8"/>
      <c r="D11" s="5"/>
      <c r="E11" s="6"/>
      <c r="F11" s="6"/>
      <c r="G11" s="6"/>
      <c r="H11" s="6"/>
      <c r="I11" s="7"/>
    </row>
    <row r="12" spans="1:9" ht="12.75">
      <c r="A12" s="4">
        <v>1</v>
      </c>
      <c r="B12" s="4" t="s">
        <v>6</v>
      </c>
      <c r="C12" s="8">
        <v>36350.8</v>
      </c>
      <c r="D12" s="5"/>
      <c r="E12" s="6"/>
      <c r="F12" s="6"/>
      <c r="G12" s="6"/>
      <c r="H12" s="6"/>
      <c r="I12" s="7"/>
    </row>
    <row r="13" spans="1:9" ht="12.75">
      <c r="A13" s="4">
        <v>2</v>
      </c>
      <c r="B13" s="4" t="s">
        <v>7</v>
      </c>
      <c r="C13" s="8">
        <v>433988.08</v>
      </c>
      <c r="D13" s="5"/>
      <c r="E13" s="6"/>
      <c r="F13" s="6"/>
      <c r="G13" s="6"/>
      <c r="H13" s="6"/>
      <c r="I13" s="7"/>
    </row>
    <row r="14" spans="1:9" ht="12.75">
      <c r="A14" s="4">
        <v>3</v>
      </c>
      <c r="B14" s="4" t="s">
        <v>8</v>
      </c>
      <c r="C14" s="8">
        <f>C13*13.7%</f>
        <v>59456.36695999999</v>
      </c>
      <c r="D14" s="5"/>
      <c r="E14" s="6"/>
      <c r="F14" s="6"/>
      <c r="G14" s="6"/>
      <c r="H14" s="6"/>
      <c r="I14" s="7"/>
    </row>
    <row r="15" spans="1:9" ht="12.75">
      <c r="A15" s="4">
        <v>4</v>
      </c>
      <c r="B15" s="4" t="s">
        <v>9</v>
      </c>
      <c r="C15" s="8">
        <v>347018.341</v>
      </c>
      <c r="D15" s="5"/>
      <c r="E15" s="6"/>
      <c r="F15" s="6"/>
      <c r="G15" s="6"/>
      <c r="H15" s="6"/>
      <c r="I15" s="7"/>
    </row>
    <row r="16" spans="1:9" ht="12.75">
      <c r="A16" s="4">
        <v>5</v>
      </c>
      <c r="B16" s="4" t="s">
        <v>10</v>
      </c>
      <c r="C16" s="8">
        <f>C12+C15</f>
        <v>383369.141</v>
      </c>
      <c r="D16" s="5"/>
      <c r="E16" s="6"/>
      <c r="F16" s="6"/>
      <c r="G16" s="6"/>
      <c r="H16" s="6"/>
      <c r="I16" s="7"/>
    </row>
    <row r="17" spans="1:9" ht="12.75">
      <c r="A17" s="4"/>
      <c r="B17" s="9" t="s">
        <v>11</v>
      </c>
      <c r="C17" s="10">
        <f>C19+C20+C21+C22+C23</f>
        <v>215705</v>
      </c>
      <c r="D17" s="5"/>
      <c r="E17" s="6"/>
      <c r="F17" s="6"/>
      <c r="G17" s="6"/>
      <c r="H17" s="6"/>
      <c r="I17" s="7"/>
    </row>
    <row r="18" spans="1:9" ht="12.75">
      <c r="A18" s="4"/>
      <c r="B18" s="4" t="s">
        <v>12</v>
      </c>
      <c r="C18" s="10"/>
      <c r="D18" s="5"/>
      <c r="E18" s="6"/>
      <c r="F18" s="6"/>
      <c r="G18" s="6"/>
      <c r="H18" s="6"/>
      <c r="I18" s="7"/>
    </row>
    <row r="19" spans="1:9" ht="12.75">
      <c r="A19" s="4"/>
      <c r="B19" s="4" t="s">
        <v>13</v>
      </c>
      <c r="C19" s="8">
        <v>37473</v>
      </c>
      <c r="D19" s="5"/>
      <c r="E19" s="6"/>
      <c r="F19" s="6"/>
      <c r="G19" s="6"/>
      <c r="H19" s="6"/>
      <c r="I19" s="7"/>
    </row>
    <row r="20" spans="1:9" ht="12.75">
      <c r="A20" s="4"/>
      <c r="B20" s="4" t="s">
        <v>14</v>
      </c>
      <c r="C20" s="8">
        <v>128692</v>
      </c>
      <c r="D20" s="5"/>
      <c r="E20" s="6"/>
      <c r="F20" s="6"/>
      <c r="G20" s="6"/>
      <c r="H20" s="6"/>
      <c r="I20" s="7"/>
    </row>
    <row r="21" spans="1:9" ht="12.75">
      <c r="A21" s="4"/>
      <c r="B21" s="4" t="s">
        <v>15</v>
      </c>
      <c r="C21" s="8">
        <v>19697</v>
      </c>
      <c r="D21" s="5"/>
      <c r="E21" s="6"/>
      <c r="F21" s="6"/>
      <c r="G21" s="6"/>
      <c r="H21" s="6"/>
      <c r="I21" s="7"/>
    </row>
    <row r="22" spans="1:9" ht="12.75">
      <c r="A22" s="4"/>
      <c r="B22" s="4" t="s">
        <v>16</v>
      </c>
      <c r="C22" s="8">
        <v>18599</v>
      </c>
      <c r="D22" s="5"/>
      <c r="E22" s="6"/>
      <c r="F22" s="6"/>
      <c r="G22" s="6"/>
      <c r="H22" s="6"/>
      <c r="I22" s="7"/>
    </row>
    <row r="23" spans="1:9" ht="12.75">
      <c r="A23" s="4"/>
      <c r="B23" s="4" t="s">
        <v>17</v>
      </c>
      <c r="C23" s="8">
        <v>11244</v>
      </c>
      <c r="D23" s="5"/>
      <c r="E23" s="6"/>
      <c r="F23" s="6"/>
      <c r="G23" s="6"/>
      <c r="H23" s="6"/>
      <c r="I23" s="7"/>
    </row>
    <row r="24" spans="1:9" ht="12.75">
      <c r="A24" s="4"/>
      <c r="B24" s="4"/>
      <c r="C24" s="8"/>
      <c r="D24" s="11" t="s">
        <v>18</v>
      </c>
      <c r="E24" s="11" t="s">
        <v>19</v>
      </c>
      <c r="F24" s="5" t="s">
        <v>20</v>
      </c>
      <c r="G24" s="6"/>
      <c r="H24" s="6"/>
      <c r="I24" s="7"/>
    </row>
    <row r="25" spans="1:9" ht="12.75">
      <c r="A25" s="4"/>
      <c r="B25" s="9" t="s">
        <v>21</v>
      </c>
      <c r="C25" s="10">
        <f>C27+C28+C29+C30+C31+C32</f>
        <v>128627.40400000001</v>
      </c>
      <c r="D25" s="12"/>
      <c r="E25" s="12"/>
      <c r="F25" s="4" t="s">
        <v>22</v>
      </c>
      <c r="G25" s="4" t="s">
        <v>23</v>
      </c>
      <c r="H25" s="4" t="s">
        <v>24</v>
      </c>
      <c r="I25" s="4" t="s">
        <v>25</v>
      </c>
    </row>
    <row r="26" spans="1:9" ht="12.75">
      <c r="A26" s="4"/>
      <c r="B26" s="4" t="s">
        <v>12</v>
      </c>
      <c r="C26" s="8"/>
      <c r="D26" s="4"/>
      <c r="E26" s="4"/>
      <c r="F26" s="4"/>
      <c r="G26" s="4"/>
      <c r="H26" s="4"/>
      <c r="I26" s="4"/>
    </row>
    <row r="27" spans="1:9" ht="12.75">
      <c r="A27" s="4"/>
      <c r="B27" s="4" t="s">
        <v>52</v>
      </c>
      <c r="C27" s="8">
        <v>24561</v>
      </c>
      <c r="D27" s="4"/>
      <c r="E27" s="4"/>
      <c r="F27" s="4"/>
      <c r="G27" s="4"/>
      <c r="H27" s="4">
        <v>24561</v>
      </c>
      <c r="I27" s="4"/>
    </row>
    <row r="28" spans="1:9" ht="12.75">
      <c r="A28" s="4"/>
      <c r="B28" s="4" t="s">
        <v>37</v>
      </c>
      <c r="C28" s="8">
        <v>29294</v>
      </c>
      <c r="D28" s="4"/>
      <c r="E28" s="4"/>
      <c r="F28" s="4"/>
      <c r="G28" s="4">
        <v>14647</v>
      </c>
      <c r="H28" s="4">
        <v>14647</v>
      </c>
      <c r="I28" s="4"/>
    </row>
    <row r="29" spans="1:9" ht="12.75">
      <c r="A29" s="4"/>
      <c r="B29" s="4" t="s">
        <v>42</v>
      </c>
      <c r="C29" s="8">
        <v>35200</v>
      </c>
      <c r="D29" s="4"/>
      <c r="E29" s="4"/>
      <c r="F29" s="4"/>
      <c r="G29" s="4"/>
      <c r="H29" s="4">
        <v>35200</v>
      </c>
      <c r="I29" s="4"/>
    </row>
    <row r="30" spans="1:9" ht="12.75">
      <c r="A30" s="4"/>
      <c r="B30" s="4" t="s">
        <v>34</v>
      </c>
      <c r="C30" s="8">
        <v>4893</v>
      </c>
      <c r="D30" s="4"/>
      <c r="E30" s="4"/>
      <c r="F30" s="4">
        <v>2446</v>
      </c>
      <c r="G30" s="4"/>
      <c r="H30" s="4"/>
      <c r="I30" s="4">
        <v>2447</v>
      </c>
    </row>
    <row r="31" spans="1:9" ht="12.75">
      <c r="A31" s="4"/>
      <c r="B31" s="4" t="s">
        <v>53</v>
      </c>
      <c r="C31" s="8">
        <v>12980</v>
      </c>
      <c r="D31" s="4"/>
      <c r="E31" s="4"/>
      <c r="F31" s="4"/>
      <c r="G31" s="4">
        <v>12980</v>
      </c>
      <c r="H31" s="4"/>
      <c r="I31" s="4"/>
    </row>
    <row r="32" spans="1:9" ht="12.75">
      <c r="A32" s="4"/>
      <c r="B32" s="4" t="s">
        <v>35</v>
      </c>
      <c r="C32" s="8">
        <f>C13*5%</f>
        <v>21699.404000000002</v>
      </c>
      <c r="D32" s="4"/>
      <c r="E32" s="4"/>
      <c r="F32" s="4"/>
      <c r="G32" s="4"/>
      <c r="H32" s="4"/>
      <c r="I32" s="4">
        <v>21699.4</v>
      </c>
    </row>
    <row r="33" spans="1:9" ht="12.75">
      <c r="A33" s="4"/>
      <c r="B33" s="4"/>
      <c r="C33" s="8"/>
      <c r="D33" s="4"/>
      <c r="E33" s="4"/>
      <c r="F33" s="4"/>
      <c r="G33" s="4"/>
      <c r="H33" s="4"/>
      <c r="I33" s="4"/>
    </row>
    <row r="34" spans="2:3" ht="12.75">
      <c r="B34" s="9" t="s">
        <v>31</v>
      </c>
      <c r="C34" s="8">
        <f>C16-C17-C25</f>
        <v>39036.736999999994</v>
      </c>
    </row>
  </sheetData>
  <sheetProtection/>
  <printOptions/>
  <pageMargins left="0.3541666666666667" right="0.3541666666666667" top="0.9840277777777778" bottom="0.9840277777777778" header="0.5118055555555556" footer="0.5118055555555556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B30" sqref="B30"/>
    </sheetView>
  </sheetViews>
  <sheetFormatPr defaultColWidth="9.00390625" defaultRowHeight="12.75"/>
  <cols>
    <col min="1" max="1" width="5.125" style="0" customWidth="1"/>
    <col min="2" max="2" width="50.875" style="0" customWidth="1"/>
    <col min="3" max="3" width="14.25390625" style="0" customWidth="1"/>
    <col min="9" max="9" width="16.25390625" style="0" customWidth="1"/>
    <col min="10" max="10" width="0.6171875" style="0" customWidth="1"/>
  </cols>
  <sheetData>
    <row r="1" spans="1:5" ht="12.75">
      <c r="A1" t="s">
        <v>0</v>
      </c>
      <c r="E1" t="s">
        <v>1</v>
      </c>
    </row>
    <row r="2" ht="12.75">
      <c r="E2" t="s">
        <v>2</v>
      </c>
    </row>
    <row r="3" ht="12.75">
      <c r="A3" t="s">
        <v>3</v>
      </c>
    </row>
    <row r="5" spans="5:10" ht="12.75">
      <c r="E5" s="1"/>
      <c r="F5" s="1"/>
      <c r="G5" s="1"/>
      <c r="H5" s="1"/>
      <c r="I5" s="1"/>
      <c r="J5" s="1"/>
    </row>
    <row r="6" spans="5:9" ht="12.75">
      <c r="E6" s="2"/>
      <c r="F6" s="2"/>
      <c r="G6" s="2"/>
      <c r="H6" s="2"/>
      <c r="I6" s="2"/>
    </row>
    <row r="7" spans="3:9" ht="12.75">
      <c r="C7" s="3"/>
      <c r="D7" s="3"/>
      <c r="E7" s="3"/>
      <c r="F7" s="3"/>
      <c r="G7" s="3"/>
      <c r="H7" s="3"/>
      <c r="I7" s="3"/>
    </row>
    <row r="9" spans="3:9" ht="12.75">
      <c r="C9" s="3" t="s">
        <v>54</v>
      </c>
      <c r="D9" s="3"/>
      <c r="E9" s="3"/>
      <c r="F9" s="3"/>
      <c r="G9" s="3"/>
      <c r="H9" s="3"/>
      <c r="I9" s="3"/>
    </row>
    <row r="10" spans="1:9" ht="12.75">
      <c r="A10" s="4"/>
      <c r="B10" s="4" t="s">
        <v>5</v>
      </c>
      <c r="C10" s="4">
        <v>810.6</v>
      </c>
      <c r="D10" s="5"/>
      <c r="E10" s="6"/>
      <c r="F10" s="6"/>
      <c r="G10" s="6"/>
      <c r="H10" s="6"/>
      <c r="I10" s="7"/>
    </row>
    <row r="11" spans="1:9" ht="12.75">
      <c r="A11" s="4"/>
      <c r="B11" s="4"/>
      <c r="C11" s="8"/>
      <c r="D11" s="5"/>
      <c r="E11" s="6"/>
      <c r="F11" s="6"/>
      <c r="G11" s="6"/>
      <c r="H11" s="6"/>
      <c r="I11" s="7"/>
    </row>
    <row r="12" spans="1:9" ht="12.75">
      <c r="A12" s="4">
        <v>1</v>
      </c>
      <c r="B12" s="4" t="s">
        <v>6</v>
      </c>
      <c r="C12" s="8">
        <v>-13280.73</v>
      </c>
      <c r="D12" s="5"/>
      <c r="E12" s="6"/>
      <c r="F12" s="6"/>
      <c r="G12" s="6"/>
      <c r="H12" s="6"/>
      <c r="I12" s="7"/>
    </row>
    <row r="13" spans="1:9" ht="12.75">
      <c r="A13" s="4">
        <v>2</v>
      </c>
      <c r="B13" s="4" t="s">
        <v>7</v>
      </c>
      <c r="C13" s="8">
        <v>93483.32</v>
      </c>
      <c r="D13" s="5"/>
      <c r="E13" s="6"/>
      <c r="F13" s="6"/>
      <c r="G13" s="6"/>
      <c r="H13" s="6"/>
      <c r="I13" s="7"/>
    </row>
    <row r="14" spans="1:9" ht="12.75">
      <c r="A14" s="4">
        <v>3</v>
      </c>
      <c r="B14" s="4" t="s">
        <v>8</v>
      </c>
      <c r="C14" s="8">
        <f>C13*13.7%</f>
        <v>12807.214839999999</v>
      </c>
      <c r="D14" s="5"/>
      <c r="E14" s="6"/>
      <c r="F14" s="6"/>
      <c r="G14" s="6"/>
      <c r="H14" s="6"/>
      <c r="I14" s="7"/>
    </row>
    <row r="15" spans="1:9" ht="12.75">
      <c r="A15" s="4">
        <v>4</v>
      </c>
      <c r="B15" s="4" t="s">
        <v>9</v>
      </c>
      <c r="C15" s="8">
        <f>C13-C14</f>
        <v>80676.10516</v>
      </c>
      <c r="D15" s="5"/>
      <c r="E15" s="6"/>
      <c r="F15" s="6"/>
      <c r="G15" s="6"/>
      <c r="H15" s="6"/>
      <c r="I15" s="7"/>
    </row>
    <row r="16" spans="1:9" ht="12.75">
      <c r="A16" s="4">
        <v>5</v>
      </c>
      <c r="B16" s="4" t="s">
        <v>10</v>
      </c>
      <c r="C16" s="8">
        <f>C12+C15</f>
        <v>67395.37516000001</v>
      </c>
      <c r="D16" s="5"/>
      <c r="E16" s="6"/>
      <c r="F16" s="6"/>
      <c r="G16" s="6"/>
      <c r="H16" s="6"/>
      <c r="I16" s="7"/>
    </row>
    <row r="17" spans="1:9" ht="12.75">
      <c r="A17" s="4"/>
      <c r="B17" s="9" t="s">
        <v>11</v>
      </c>
      <c r="C17" s="10">
        <f>C19+C20+C21+C22+C23</f>
        <v>54034</v>
      </c>
      <c r="D17" s="5"/>
      <c r="E17" s="6"/>
      <c r="F17" s="6"/>
      <c r="G17" s="6"/>
      <c r="H17" s="6"/>
      <c r="I17" s="7"/>
    </row>
    <row r="18" spans="1:9" ht="12.75">
      <c r="A18" s="4"/>
      <c r="B18" s="4" t="s">
        <v>12</v>
      </c>
      <c r="C18" s="8"/>
      <c r="D18" s="5"/>
      <c r="E18" s="6"/>
      <c r="F18" s="6"/>
      <c r="G18" s="6"/>
      <c r="H18" s="6"/>
      <c r="I18" s="7"/>
    </row>
    <row r="19" spans="1:9" ht="12.75">
      <c r="A19" s="4"/>
      <c r="B19" s="4" t="s">
        <v>13</v>
      </c>
      <c r="C19" s="8">
        <v>9078</v>
      </c>
      <c r="D19" s="5"/>
      <c r="E19" s="6"/>
      <c r="F19" s="6"/>
      <c r="G19" s="6"/>
      <c r="H19" s="6"/>
      <c r="I19" s="7"/>
    </row>
    <row r="20" spans="1:9" ht="12.75">
      <c r="A20" s="4"/>
      <c r="B20" s="4" t="s">
        <v>14</v>
      </c>
      <c r="C20" s="8">
        <v>8505</v>
      </c>
      <c r="D20" s="5"/>
      <c r="E20" s="6"/>
      <c r="F20" s="6"/>
      <c r="G20" s="6"/>
      <c r="H20" s="6"/>
      <c r="I20" s="7"/>
    </row>
    <row r="21" spans="1:9" ht="12.75">
      <c r="A21" s="4"/>
      <c r="B21" s="4" t="s">
        <v>15</v>
      </c>
      <c r="C21" s="8">
        <v>23241</v>
      </c>
      <c r="D21" s="5"/>
      <c r="E21" s="6"/>
      <c r="F21" s="6"/>
      <c r="G21" s="6"/>
      <c r="H21" s="6"/>
      <c r="I21" s="7"/>
    </row>
    <row r="22" spans="1:9" ht="12.75">
      <c r="A22" s="4"/>
      <c r="B22" s="4" t="s">
        <v>16</v>
      </c>
      <c r="C22" s="8">
        <v>4981</v>
      </c>
      <c r="D22" s="5"/>
      <c r="E22" s="6"/>
      <c r="F22" s="6"/>
      <c r="G22" s="6"/>
      <c r="H22" s="6"/>
      <c r="I22" s="7"/>
    </row>
    <row r="23" spans="1:9" ht="12.75">
      <c r="A23" s="4"/>
      <c r="B23" s="4" t="s">
        <v>17</v>
      </c>
      <c r="C23" s="8">
        <v>8229</v>
      </c>
      <c r="D23" s="5"/>
      <c r="E23" s="6"/>
      <c r="F23" s="6"/>
      <c r="G23" s="6"/>
      <c r="H23" s="6"/>
      <c r="I23" s="7"/>
    </row>
    <row r="24" spans="1:9" ht="12.75">
      <c r="A24" s="4"/>
      <c r="B24" s="4"/>
      <c r="C24" s="8"/>
      <c r="D24" s="11" t="s">
        <v>18</v>
      </c>
      <c r="E24" s="11" t="s">
        <v>19</v>
      </c>
      <c r="F24" s="5" t="s">
        <v>20</v>
      </c>
      <c r="G24" s="6"/>
      <c r="H24" s="6"/>
      <c r="I24" s="7"/>
    </row>
    <row r="25" spans="1:9" ht="12.75">
      <c r="A25" s="4"/>
      <c r="B25" s="9" t="s">
        <v>21</v>
      </c>
      <c r="C25" s="10">
        <f>C27+C28+C29</f>
        <v>12340</v>
      </c>
      <c r="D25" s="12"/>
      <c r="E25" s="12"/>
      <c r="F25" s="4" t="s">
        <v>22</v>
      </c>
      <c r="G25" s="4" t="s">
        <v>23</v>
      </c>
      <c r="H25" s="4" t="s">
        <v>24</v>
      </c>
      <c r="I25" s="4" t="s">
        <v>25</v>
      </c>
    </row>
    <row r="26" spans="1:9" ht="12.75">
      <c r="A26" s="4"/>
      <c r="B26" s="4" t="s">
        <v>12</v>
      </c>
      <c r="C26" s="8"/>
      <c r="D26" s="4"/>
      <c r="E26" s="4"/>
      <c r="F26" s="4"/>
      <c r="G26" s="4"/>
      <c r="H26" s="4"/>
      <c r="I26" s="4"/>
    </row>
    <row r="27" spans="1:9" ht="12.75">
      <c r="A27" s="4"/>
      <c r="B27" s="4" t="s">
        <v>55</v>
      </c>
      <c r="C27" s="8">
        <v>5620</v>
      </c>
      <c r="D27" s="4"/>
      <c r="E27" s="4"/>
      <c r="F27" s="4"/>
      <c r="G27" s="4"/>
      <c r="H27" s="4">
        <v>5620</v>
      </c>
      <c r="I27" s="4"/>
    </row>
    <row r="28" spans="1:9" ht="12.75">
      <c r="A28" s="4"/>
      <c r="B28" s="4" t="s">
        <v>34</v>
      </c>
      <c r="C28" s="8">
        <v>5100</v>
      </c>
      <c r="D28" s="4"/>
      <c r="E28" s="4"/>
      <c r="F28" s="4">
        <v>2550</v>
      </c>
      <c r="G28" s="4"/>
      <c r="H28" s="4"/>
      <c r="I28" s="4">
        <v>2550</v>
      </c>
    </row>
    <row r="29" spans="1:9" ht="12.75">
      <c r="A29" s="4"/>
      <c r="B29" s="4" t="s">
        <v>35</v>
      </c>
      <c r="C29" s="8">
        <v>1620</v>
      </c>
      <c r="D29" s="4"/>
      <c r="E29" s="4"/>
      <c r="F29" s="4"/>
      <c r="G29" s="4"/>
      <c r="H29" s="4"/>
      <c r="I29" s="4">
        <v>1620</v>
      </c>
    </row>
    <row r="30" spans="1:9" ht="12.75">
      <c r="A30" s="4"/>
      <c r="B30" s="4"/>
      <c r="C30" s="8"/>
      <c r="D30" s="4"/>
      <c r="E30" s="4"/>
      <c r="F30" s="4"/>
      <c r="G30" s="4"/>
      <c r="H30" s="4"/>
      <c r="I30" s="4"/>
    </row>
    <row r="31" spans="2:3" ht="12.75">
      <c r="B31" s="9" t="s">
        <v>31</v>
      </c>
      <c r="C31" s="8">
        <f>C16-C17-C25</f>
        <v>1021.3751600000105</v>
      </c>
    </row>
  </sheetData>
  <sheetProtection/>
  <printOptions/>
  <pageMargins left="0.3541666666666667" right="0.3541666666666667" top="0.9840277777777778" bottom="0.9840277777777778" header="0.5118055555555556" footer="0.5118055555555556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B5" sqref="B5"/>
    </sheetView>
  </sheetViews>
  <sheetFormatPr defaultColWidth="9.00390625" defaultRowHeight="12.75"/>
  <cols>
    <col min="1" max="1" width="5.125" style="0" customWidth="1"/>
    <col min="2" max="2" width="50.875" style="0" customWidth="1"/>
    <col min="3" max="3" width="14.25390625" style="0" customWidth="1"/>
    <col min="9" max="9" width="14.625" style="0" customWidth="1"/>
    <col min="10" max="10" width="2.00390625" style="0" customWidth="1"/>
  </cols>
  <sheetData>
    <row r="1" spans="1:5" ht="12.75">
      <c r="A1" t="s">
        <v>0</v>
      </c>
      <c r="E1" t="s">
        <v>1</v>
      </c>
    </row>
    <row r="2" ht="12.75">
      <c r="E2" t="s">
        <v>2</v>
      </c>
    </row>
    <row r="3" ht="12.75">
      <c r="A3" t="s">
        <v>3</v>
      </c>
    </row>
    <row r="5" spans="5:10" ht="12.75">
      <c r="E5" s="1"/>
      <c r="F5" s="1"/>
      <c r="G5" s="1"/>
      <c r="H5" s="1"/>
      <c r="I5" s="1"/>
      <c r="J5" s="1"/>
    </row>
    <row r="6" spans="5:9" ht="12.75">
      <c r="E6" s="2"/>
      <c r="F6" s="2"/>
      <c r="G6" s="2"/>
      <c r="H6" s="2"/>
      <c r="I6" s="2"/>
    </row>
    <row r="7" spans="3:9" ht="12.75">
      <c r="C7" s="3"/>
      <c r="D7" s="3"/>
      <c r="E7" s="3"/>
      <c r="F7" s="3"/>
      <c r="G7" s="3"/>
      <c r="H7" s="3"/>
      <c r="I7" s="3"/>
    </row>
    <row r="9" spans="3:9" ht="12.75">
      <c r="C9" s="3" t="s">
        <v>56</v>
      </c>
      <c r="D9" s="3"/>
      <c r="E9" s="3"/>
      <c r="F9" s="3"/>
      <c r="G9" s="3"/>
      <c r="H9" s="3"/>
      <c r="I9" s="3"/>
    </row>
    <row r="10" spans="1:9" ht="12.75">
      <c r="A10" s="4"/>
      <c r="B10" s="4" t="s">
        <v>5</v>
      </c>
      <c r="C10" s="4">
        <v>828.9</v>
      </c>
      <c r="D10" s="5"/>
      <c r="E10" s="6"/>
      <c r="F10" s="6"/>
      <c r="G10" s="6"/>
      <c r="H10" s="6"/>
      <c r="I10" s="7"/>
    </row>
    <row r="11" spans="1:9" ht="12.75">
      <c r="A11" s="4"/>
      <c r="B11" s="4"/>
      <c r="C11" s="8"/>
      <c r="D11" s="5"/>
      <c r="E11" s="6"/>
      <c r="F11" s="6"/>
      <c r="G11" s="6"/>
      <c r="H11" s="6"/>
      <c r="I11" s="7"/>
    </row>
    <row r="12" spans="1:9" ht="12.75">
      <c r="A12" s="4">
        <v>1</v>
      </c>
      <c r="B12" s="4" t="s">
        <v>6</v>
      </c>
      <c r="C12" s="8">
        <v>-29944.04</v>
      </c>
      <c r="D12" s="5"/>
      <c r="E12" s="6"/>
      <c r="F12" s="6"/>
      <c r="G12" s="6"/>
      <c r="H12" s="6"/>
      <c r="I12" s="7"/>
    </row>
    <row r="13" spans="1:9" ht="12.75">
      <c r="A13" s="4">
        <v>2</v>
      </c>
      <c r="B13" s="4" t="s">
        <v>7</v>
      </c>
      <c r="C13" s="8">
        <v>101940.85</v>
      </c>
      <c r="D13" s="5"/>
      <c r="E13" s="6"/>
      <c r="F13" s="6"/>
      <c r="G13" s="6"/>
      <c r="H13" s="6"/>
      <c r="I13" s="7"/>
    </row>
    <row r="14" spans="1:9" ht="12.75">
      <c r="A14" s="4">
        <v>3</v>
      </c>
      <c r="B14" s="4" t="s">
        <v>8</v>
      </c>
      <c r="C14" s="8">
        <f>C13*13.7%</f>
        <v>13965.896449999998</v>
      </c>
      <c r="D14" s="5"/>
      <c r="E14" s="6"/>
      <c r="F14" s="6"/>
      <c r="G14" s="6"/>
      <c r="H14" s="6"/>
      <c r="I14" s="7"/>
    </row>
    <row r="15" spans="1:9" ht="12.75">
      <c r="A15" s="4">
        <v>4</v>
      </c>
      <c r="B15" s="4" t="s">
        <v>9</v>
      </c>
      <c r="C15" s="8">
        <f>C13-C14</f>
        <v>87974.95355</v>
      </c>
      <c r="D15" s="5"/>
      <c r="E15" s="6"/>
      <c r="F15" s="6"/>
      <c r="G15" s="6"/>
      <c r="H15" s="6"/>
      <c r="I15" s="7"/>
    </row>
    <row r="16" spans="1:9" ht="12.75">
      <c r="A16" s="4">
        <v>5</v>
      </c>
      <c r="B16" s="4" t="s">
        <v>10</v>
      </c>
      <c r="C16" s="8">
        <f>C12+C15</f>
        <v>58030.913550000005</v>
      </c>
      <c r="D16" s="5"/>
      <c r="E16" s="6"/>
      <c r="F16" s="6"/>
      <c r="G16" s="6"/>
      <c r="H16" s="6"/>
      <c r="I16" s="7"/>
    </row>
    <row r="17" spans="1:9" ht="12.75">
      <c r="A17" s="4"/>
      <c r="B17" s="9" t="s">
        <v>11</v>
      </c>
      <c r="C17" s="10">
        <f>C19+C20+C21+C22+C23</f>
        <v>57934</v>
      </c>
      <c r="D17" s="5"/>
      <c r="E17" s="6"/>
      <c r="F17" s="6"/>
      <c r="G17" s="6"/>
      <c r="H17" s="6"/>
      <c r="I17" s="7"/>
    </row>
    <row r="18" spans="1:9" ht="12.75">
      <c r="A18" s="4"/>
      <c r="B18" s="4" t="s">
        <v>12</v>
      </c>
      <c r="C18" s="8"/>
      <c r="D18" s="5"/>
      <c r="E18" s="6"/>
      <c r="F18" s="6"/>
      <c r="G18" s="6"/>
      <c r="H18" s="6"/>
      <c r="I18" s="7"/>
    </row>
    <row r="19" spans="1:9" ht="12.75">
      <c r="A19" s="4"/>
      <c r="B19" s="4" t="s">
        <v>13</v>
      </c>
      <c r="C19" s="8">
        <v>7593</v>
      </c>
      <c r="D19" s="5"/>
      <c r="E19" s="6"/>
      <c r="F19" s="6"/>
      <c r="G19" s="6"/>
      <c r="H19" s="6"/>
      <c r="I19" s="7"/>
    </row>
    <row r="20" spans="1:9" ht="12.75">
      <c r="A20" s="4"/>
      <c r="B20" s="4" t="s">
        <v>14</v>
      </c>
      <c r="C20" s="8">
        <v>26299</v>
      </c>
      <c r="D20" s="5"/>
      <c r="E20" s="6"/>
      <c r="F20" s="6"/>
      <c r="G20" s="6"/>
      <c r="H20" s="6"/>
      <c r="I20" s="7"/>
    </row>
    <row r="21" spans="1:9" ht="12.75">
      <c r="A21" s="4"/>
      <c r="B21" s="4" t="s">
        <v>15</v>
      </c>
      <c r="C21" s="8">
        <v>12172</v>
      </c>
      <c r="D21" s="5"/>
      <c r="E21" s="6"/>
      <c r="F21" s="6"/>
      <c r="G21" s="6"/>
      <c r="H21" s="6"/>
      <c r="I21" s="7"/>
    </row>
    <row r="22" spans="1:9" ht="12.75">
      <c r="A22" s="4"/>
      <c r="B22" s="4" t="s">
        <v>16</v>
      </c>
      <c r="C22" s="8">
        <v>4476</v>
      </c>
      <c r="D22" s="5"/>
      <c r="E22" s="6"/>
      <c r="F22" s="6"/>
      <c r="G22" s="6"/>
      <c r="H22" s="6"/>
      <c r="I22" s="7"/>
    </row>
    <row r="23" spans="1:9" ht="12.75">
      <c r="A23" s="4"/>
      <c r="B23" s="4" t="s">
        <v>17</v>
      </c>
      <c r="C23" s="8">
        <v>7394</v>
      </c>
      <c r="D23" s="5"/>
      <c r="E23" s="6"/>
      <c r="F23" s="6"/>
      <c r="G23" s="6"/>
      <c r="H23" s="6"/>
      <c r="I23" s="7"/>
    </row>
    <row r="24" spans="1:9" ht="12.75">
      <c r="A24" s="4"/>
      <c r="B24" s="4"/>
      <c r="C24" s="8"/>
      <c r="D24" s="11" t="s">
        <v>18</v>
      </c>
      <c r="E24" s="11" t="s">
        <v>19</v>
      </c>
      <c r="F24" s="5" t="s">
        <v>20</v>
      </c>
      <c r="G24" s="6"/>
      <c r="H24" s="6"/>
      <c r="I24" s="7"/>
    </row>
    <row r="25" spans="1:9" ht="12.75">
      <c r="A25" s="4"/>
      <c r="B25" s="9" t="s">
        <v>21</v>
      </c>
      <c r="C25" s="10"/>
      <c r="D25" s="12"/>
      <c r="E25" s="12"/>
      <c r="F25" s="4" t="s">
        <v>22</v>
      </c>
      <c r="G25" s="4" t="s">
        <v>23</v>
      </c>
      <c r="H25" s="4" t="s">
        <v>24</v>
      </c>
      <c r="I25" s="4" t="s">
        <v>25</v>
      </c>
    </row>
    <row r="26" spans="1:9" ht="12.75">
      <c r="A26" s="4"/>
      <c r="B26" s="4"/>
      <c r="C26" s="8"/>
      <c r="D26" s="4"/>
      <c r="E26" s="4"/>
      <c r="F26" s="4"/>
      <c r="G26" s="4"/>
      <c r="H26" s="4"/>
      <c r="I26" s="4"/>
    </row>
    <row r="27" spans="2:3" ht="12.75">
      <c r="B27" s="9" t="s">
        <v>31</v>
      </c>
      <c r="C27" s="8">
        <f>C16-C17-C25</f>
        <v>96.91355000000476</v>
      </c>
    </row>
  </sheetData>
  <sheetProtection/>
  <printOptions/>
  <pageMargins left="0.3541666666666667" right="0.3541666666666667" top="0.9840277777777778" bottom="0.9840277777777778" header="0.5118055555555556" footer="0.5118055555555556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B31" sqref="B31"/>
    </sheetView>
  </sheetViews>
  <sheetFormatPr defaultColWidth="9.00390625" defaultRowHeight="12.75"/>
  <cols>
    <col min="1" max="1" width="5.125" style="0" customWidth="1"/>
    <col min="2" max="2" width="50.875" style="0" customWidth="1"/>
    <col min="3" max="3" width="14.25390625" style="0" customWidth="1"/>
    <col min="9" max="9" width="16.25390625" style="0" customWidth="1"/>
    <col min="10" max="10" width="0.6171875" style="0" customWidth="1"/>
  </cols>
  <sheetData>
    <row r="1" spans="1:5" ht="12.75">
      <c r="A1" t="s">
        <v>0</v>
      </c>
      <c r="E1" t="s">
        <v>1</v>
      </c>
    </row>
    <row r="2" ht="12.75">
      <c r="E2" t="s">
        <v>2</v>
      </c>
    </row>
    <row r="3" ht="12.75">
      <c r="A3" t="s">
        <v>3</v>
      </c>
    </row>
    <row r="5" spans="5:10" ht="12.75">
      <c r="E5" s="1"/>
      <c r="F5" s="1"/>
      <c r="G5" s="1"/>
      <c r="H5" s="1"/>
      <c r="I5" s="1"/>
      <c r="J5" s="1"/>
    </row>
    <row r="6" spans="5:9" ht="12.75">
      <c r="E6" s="2"/>
      <c r="F6" s="2"/>
      <c r="G6" s="2"/>
      <c r="H6" s="2"/>
      <c r="I6" s="2"/>
    </row>
    <row r="7" spans="3:9" ht="12.75">
      <c r="C7" s="3"/>
      <c r="D7" s="3"/>
      <c r="E7" s="3"/>
      <c r="F7" s="3"/>
      <c r="G7" s="3"/>
      <c r="H7" s="3"/>
      <c r="I7" s="3"/>
    </row>
    <row r="9" spans="3:9" ht="12.75">
      <c r="C9" s="3" t="s">
        <v>57</v>
      </c>
      <c r="D9" s="3"/>
      <c r="E9" s="3"/>
      <c r="F9" s="3"/>
      <c r="G9" s="3"/>
      <c r="H9" s="3"/>
      <c r="I9" s="3"/>
    </row>
    <row r="10" spans="1:9" ht="12.75">
      <c r="A10" s="4"/>
      <c r="B10" s="4" t="s">
        <v>5</v>
      </c>
      <c r="C10" s="4">
        <v>696.5</v>
      </c>
      <c r="D10" s="5"/>
      <c r="E10" s="6"/>
      <c r="F10" s="6"/>
      <c r="G10" s="6"/>
      <c r="H10" s="6"/>
      <c r="I10" s="7"/>
    </row>
    <row r="11" spans="1:9" ht="12.75">
      <c r="A11" s="4"/>
      <c r="B11" s="4"/>
      <c r="C11" s="8"/>
      <c r="D11" s="5"/>
      <c r="E11" s="6"/>
      <c r="F11" s="6"/>
      <c r="G11" s="6"/>
      <c r="H11" s="6"/>
      <c r="I11" s="7"/>
    </row>
    <row r="12" spans="1:9" ht="12.75">
      <c r="A12" s="4">
        <v>1</v>
      </c>
      <c r="B12" s="4" t="s">
        <v>6</v>
      </c>
      <c r="C12" s="8">
        <v>21125.3</v>
      </c>
      <c r="D12" s="5"/>
      <c r="E12" s="6"/>
      <c r="F12" s="6"/>
      <c r="G12" s="6"/>
      <c r="H12" s="6"/>
      <c r="I12" s="7"/>
    </row>
    <row r="13" spans="1:9" ht="12.75">
      <c r="A13" s="4">
        <v>2</v>
      </c>
      <c r="B13" s="4" t="s">
        <v>7</v>
      </c>
      <c r="C13" s="8">
        <v>100838.81</v>
      </c>
      <c r="D13" s="5"/>
      <c r="E13" s="6"/>
      <c r="F13" s="6"/>
      <c r="G13" s="6"/>
      <c r="H13" s="6"/>
      <c r="I13" s="7"/>
    </row>
    <row r="14" spans="1:9" ht="12.75">
      <c r="A14" s="4">
        <v>3</v>
      </c>
      <c r="B14" s="4" t="s">
        <v>8</v>
      </c>
      <c r="C14" s="8">
        <f>C13*13.7%</f>
        <v>13814.916969999998</v>
      </c>
      <c r="D14" s="5"/>
      <c r="E14" s="6"/>
      <c r="F14" s="6"/>
      <c r="G14" s="6"/>
      <c r="H14" s="6"/>
      <c r="I14" s="7"/>
    </row>
    <row r="15" spans="1:9" ht="12.75">
      <c r="A15" s="4">
        <v>4</v>
      </c>
      <c r="B15" s="4" t="s">
        <v>9</v>
      </c>
      <c r="C15" s="8">
        <f>C13-C14</f>
        <v>87023.89303</v>
      </c>
      <c r="D15" s="5"/>
      <c r="E15" s="6"/>
      <c r="F15" s="6"/>
      <c r="G15" s="6"/>
      <c r="H15" s="6"/>
      <c r="I15" s="7"/>
    </row>
    <row r="16" spans="1:9" ht="12.75">
      <c r="A16" s="4">
        <v>5</v>
      </c>
      <c r="B16" s="4" t="s">
        <v>10</v>
      </c>
      <c r="C16" s="8">
        <f>C12+C15</f>
        <v>108149.19303000001</v>
      </c>
      <c r="D16" s="5"/>
      <c r="E16" s="6"/>
      <c r="F16" s="6"/>
      <c r="G16" s="6"/>
      <c r="H16" s="6"/>
      <c r="I16" s="7"/>
    </row>
    <row r="17" spans="1:9" ht="12.75">
      <c r="A17" s="4"/>
      <c r="B17" s="9" t="s">
        <v>11</v>
      </c>
      <c r="C17" s="10">
        <f>C19+C20+C21+C22</f>
        <v>57541</v>
      </c>
      <c r="D17" s="5"/>
      <c r="E17" s="6"/>
      <c r="F17" s="6"/>
      <c r="G17" s="6"/>
      <c r="H17" s="6"/>
      <c r="I17" s="7"/>
    </row>
    <row r="18" spans="1:9" ht="12.75">
      <c r="A18" s="4"/>
      <c r="B18" s="4" t="s">
        <v>12</v>
      </c>
      <c r="C18" s="8"/>
      <c r="D18" s="5"/>
      <c r="E18" s="6"/>
      <c r="F18" s="6"/>
      <c r="G18" s="6"/>
      <c r="H18" s="6"/>
      <c r="I18" s="7"/>
    </row>
    <row r="19" spans="1:9" ht="12.75">
      <c r="A19" s="4"/>
      <c r="B19" s="4" t="s">
        <v>13</v>
      </c>
      <c r="C19" s="8">
        <v>9238</v>
      </c>
      <c r="D19" s="5"/>
      <c r="E19" s="6"/>
      <c r="F19" s="6"/>
      <c r="G19" s="6"/>
      <c r="H19" s="6"/>
      <c r="I19" s="7"/>
    </row>
    <row r="20" spans="1:9" ht="12.75">
      <c r="A20" s="4"/>
      <c r="B20" s="4" t="s">
        <v>14</v>
      </c>
      <c r="C20" s="8">
        <v>18893</v>
      </c>
      <c r="D20" s="5"/>
      <c r="E20" s="6"/>
      <c r="F20" s="6"/>
      <c r="G20" s="6"/>
      <c r="H20" s="6"/>
      <c r="I20" s="7"/>
    </row>
    <row r="21" spans="1:9" ht="12.75">
      <c r="A21" s="4"/>
      <c r="B21" s="4" t="s">
        <v>15</v>
      </c>
      <c r="C21" s="8">
        <v>25130</v>
      </c>
      <c r="D21" s="5"/>
      <c r="E21" s="6"/>
      <c r="F21" s="6"/>
      <c r="G21" s="6"/>
      <c r="H21" s="6"/>
      <c r="I21" s="7"/>
    </row>
    <row r="22" spans="1:9" ht="12.75">
      <c r="A22" s="4"/>
      <c r="B22" s="4" t="s">
        <v>16</v>
      </c>
      <c r="C22" s="8">
        <v>4280</v>
      </c>
      <c r="D22" s="5"/>
      <c r="E22" s="6"/>
      <c r="F22" s="6"/>
      <c r="G22" s="6"/>
      <c r="H22" s="6"/>
      <c r="I22" s="7"/>
    </row>
    <row r="23" spans="1:9" ht="12.75">
      <c r="A23" s="4"/>
      <c r="B23" s="4" t="s">
        <v>17</v>
      </c>
      <c r="C23" s="8"/>
      <c r="D23" s="5"/>
      <c r="E23" s="6"/>
      <c r="F23" s="6"/>
      <c r="G23" s="6"/>
      <c r="H23" s="6"/>
      <c r="I23" s="7"/>
    </row>
    <row r="24" spans="1:9" ht="12.75">
      <c r="A24" s="4"/>
      <c r="B24" s="4"/>
      <c r="C24" s="8"/>
      <c r="D24" s="11" t="s">
        <v>18</v>
      </c>
      <c r="E24" s="11" t="s">
        <v>19</v>
      </c>
      <c r="F24" s="5" t="s">
        <v>20</v>
      </c>
      <c r="G24" s="6"/>
      <c r="H24" s="6"/>
      <c r="I24" s="7"/>
    </row>
    <row r="25" spans="1:9" ht="12.75">
      <c r="A25" s="4"/>
      <c r="B25" s="9" t="s">
        <v>21</v>
      </c>
      <c r="C25" s="10">
        <f>C27+C28+C29+C30+C31</f>
        <v>50391.9405</v>
      </c>
      <c r="D25" s="12"/>
      <c r="E25" s="12"/>
      <c r="F25" s="4" t="s">
        <v>22</v>
      </c>
      <c r="G25" s="4" t="s">
        <v>23</v>
      </c>
      <c r="H25" s="4" t="s">
        <v>24</v>
      </c>
      <c r="I25" s="4" t="s">
        <v>25</v>
      </c>
    </row>
    <row r="26" spans="1:9" ht="12.75">
      <c r="A26" s="4"/>
      <c r="B26" s="4" t="s">
        <v>12</v>
      </c>
      <c r="C26" s="8"/>
      <c r="D26" s="4"/>
      <c r="E26" s="4"/>
      <c r="F26" s="4"/>
      <c r="G26" s="4"/>
      <c r="H26" s="4"/>
      <c r="I26" s="4"/>
    </row>
    <row r="27" spans="1:9" ht="12.75">
      <c r="A27" s="4"/>
      <c r="B27" s="4" t="s">
        <v>49</v>
      </c>
      <c r="C27" s="8">
        <v>14890</v>
      </c>
      <c r="D27" s="4"/>
      <c r="E27" s="4"/>
      <c r="F27" s="4"/>
      <c r="G27" s="4"/>
      <c r="H27" s="4">
        <v>14890</v>
      </c>
      <c r="I27" s="4"/>
    </row>
    <row r="28" spans="1:9" ht="12.75">
      <c r="A28" s="4"/>
      <c r="B28" s="4" t="s">
        <v>58</v>
      </c>
      <c r="C28" s="8">
        <v>15800</v>
      </c>
      <c r="D28" s="4"/>
      <c r="E28" s="4"/>
      <c r="F28" s="4"/>
      <c r="G28" s="4"/>
      <c r="H28" s="4">
        <v>15800</v>
      </c>
      <c r="I28" s="4"/>
    </row>
    <row r="29" spans="1:9" ht="12.75">
      <c r="A29" s="4"/>
      <c r="B29" s="4" t="s">
        <v>34</v>
      </c>
      <c r="C29" s="8">
        <v>2658</v>
      </c>
      <c r="D29" s="4"/>
      <c r="E29" s="4"/>
      <c r="F29" s="4">
        <v>1329</v>
      </c>
      <c r="G29" s="4"/>
      <c r="H29" s="4"/>
      <c r="I29" s="4">
        <v>1329</v>
      </c>
    </row>
    <row r="30" spans="1:9" ht="12.75">
      <c r="A30" s="4"/>
      <c r="B30" s="4" t="s">
        <v>59</v>
      </c>
      <c r="C30" s="8">
        <v>12002</v>
      </c>
      <c r="D30" s="4"/>
      <c r="E30" s="4"/>
      <c r="F30" s="4"/>
      <c r="G30" s="4"/>
      <c r="H30" s="4"/>
      <c r="I30" s="4">
        <v>12002</v>
      </c>
    </row>
    <row r="31" spans="1:9" ht="12.75">
      <c r="A31" s="4"/>
      <c r="B31" s="4" t="s">
        <v>35</v>
      </c>
      <c r="C31" s="8">
        <f>C13*5%</f>
        <v>5041.940500000001</v>
      </c>
      <c r="D31" s="4"/>
      <c r="E31" s="4"/>
      <c r="F31" s="4"/>
      <c r="G31" s="4"/>
      <c r="H31" s="4"/>
      <c r="I31" s="4">
        <v>5041.94</v>
      </c>
    </row>
    <row r="32" spans="1:9" ht="12.75">
      <c r="A32" s="4"/>
      <c r="B32" s="4"/>
      <c r="C32" s="8"/>
      <c r="D32" s="4"/>
      <c r="E32" s="4"/>
      <c r="F32" s="4"/>
      <c r="G32" s="4"/>
      <c r="H32" s="4"/>
      <c r="I32" s="4"/>
    </row>
    <row r="33" spans="2:3" ht="12.75">
      <c r="B33" s="9" t="s">
        <v>31</v>
      </c>
      <c r="C33" s="8">
        <f>C16-C17-C25</f>
        <v>216.25253000001248</v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F37" sqref="F37"/>
    </sheetView>
  </sheetViews>
  <sheetFormatPr defaultColWidth="9.00390625" defaultRowHeight="12.75"/>
  <cols>
    <col min="1" max="1" width="5.125" style="0" customWidth="1"/>
    <col min="2" max="2" width="50.875" style="0" customWidth="1"/>
    <col min="3" max="3" width="14.25390625" style="0" customWidth="1"/>
    <col min="9" max="9" width="16.875" style="0" customWidth="1"/>
    <col min="10" max="10" width="0.6171875" style="0" customWidth="1"/>
  </cols>
  <sheetData>
    <row r="1" spans="1:5" ht="12.75">
      <c r="A1" t="s">
        <v>0</v>
      </c>
      <c r="E1" t="s">
        <v>1</v>
      </c>
    </row>
    <row r="2" ht="12.75">
      <c r="E2" t="s">
        <v>2</v>
      </c>
    </row>
    <row r="3" ht="12.75">
      <c r="A3" t="s">
        <v>3</v>
      </c>
    </row>
    <row r="5" spans="5:10" ht="12.75">
      <c r="E5" s="1"/>
      <c r="F5" s="1"/>
      <c r="G5" s="1"/>
      <c r="H5" s="1"/>
      <c r="I5" s="1"/>
      <c r="J5" s="1"/>
    </row>
    <row r="6" spans="5:9" ht="12.75">
      <c r="E6" s="2"/>
      <c r="F6" s="2"/>
      <c r="G6" s="2"/>
      <c r="H6" s="2"/>
      <c r="I6" s="2"/>
    </row>
    <row r="7" spans="3:9" ht="12.75">
      <c r="C7" s="3"/>
      <c r="D7" s="3"/>
      <c r="E7" s="3"/>
      <c r="F7" s="3"/>
      <c r="G7" s="3"/>
      <c r="H7" s="3"/>
      <c r="I7" s="3"/>
    </row>
    <row r="9" spans="3:9" ht="12.75">
      <c r="C9" s="3" t="s">
        <v>60</v>
      </c>
      <c r="D9" s="3"/>
      <c r="E9" s="3"/>
      <c r="F9" s="3"/>
      <c r="G9" s="3"/>
      <c r="H9" s="3"/>
      <c r="I9" s="3"/>
    </row>
    <row r="10" spans="1:9" ht="12.75">
      <c r="A10" s="4"/>
      <c r="B10" s="4" t="s">
        <v>5</v>
      </c>
      <c r="C10" s="4">
        <v>1327.8</v>
      </c>
      <c r="D10" s="5"/>
      <c r="E10" s="6"/>
      <c r="F10" s="6"/>
      <c r="G10" s="6"/>
      <c r="H10" s="6"/>
      <c r="I10" s="7"/>
    </row>
    <row r="11" spans="1:9" ht="12.75">
      <c r="A11" s="4"/>
      <c r="B11" s="4"/>
      <c r="C11" s="8"/>
      <c r="D11" s="5"/>
      <c r="E11" s="6"/>
      <c r="F11" s="6"/>
      <c r="G11" s="6"/>
      <c r="H11" s="6"/>
      <c r="I11" s="7"/>
    </row>
    <row r="12" spans="1:9" ht="12.75">
      <c r="A12" s="4">
        <v>1</v>
      </c>
      <c r="B12" s="4" t="s">
        <v>6</v>
      </c>
      <c r="C12" s="8">
        <v>633.53</v>
      </c>
      <c r="D12" s="5"/>
      <c r="E12" s="6"/>
      <c r="F12" s="6"/>
      <c r="G12" s="6"/>
      <c r="H12" s="6"/>
      <c r="I12" s="7"/>
    </row>
    <row r="13" spans="1:9" ht="12.75">
      <c r="A13" s="4">
        <v>2</v>
      </c>
      <c r="B13" s="4" t="s">
        <v>7</v>
      </c>
      <c r="C13" s="8">
        <v>182992.03</v>
      </c>
      <c r="D13" s="5"/>
      <c r="E13" s="6"/>
      <c r="F13" s="6"/>
      <c r="G13" s="6"/>
      <c r="H13" s="6"/>
      <c r="I13" s="7"/>
    </row>
    <row r="14" spans="1:9" ht="12.75">
      <c r="A14" s="4">
        <v>3</v>
      </c>
      <c r="B14" s="4" t="s">
        <v>8</v>
      </c>
      <c r="C14" s="8">
        <f>C13*13.7%</f>
        <v>25069.908109999997</v>
      </c>
      <c r="D14" s="5"/>
      <c r="E14" s="6"/>
      <c r="F14" s="6"/>
      <c r="G14" s="6"/>
      <c r="H14" s="6"/>
      <c r="I14" s="7"/>
    </row>
    <row r="15" spans="1:9" ht="12.75">
      <c r="A15" s="4">
        <v>4</v>
      </c>
      <c r="B15" s="4" t="s">
        <v>9</v>
      </c>
      <c r="C15" s="8">
        <f>C13-C14</f>
        <v>157922.12189</v>
      </c>
      <c r="D15" s="5"/>
      <c r="E15" s="6"/>
      <c r="F15" s="6"/>
      <c r="G15" s="6"/>
      <c r="H15" s="6"/>
      <c r="I15" s="7"/>
    </row>
    <row r="16" spans="1:9" ht="12.75">
      <c r="A16" s="4">
        <v>5</v>
      </c>
      <c r="B16" s="4" t="s">
        <v>10</v>
      </c>
      <c r="C16" s="8">
        <f>C12+C15</f>
        <v>158555.65189</v>
      </c>
      <c r="D16" s="5"/>
      <c r="E16" s="6"/>
      <c r="F16" s="6"/>
      <c r="G16" s="6"/>
      <c r="H16" s="6"/>
      <c r="I16" s="7"/>
    </row>
    <row r="17" spans="1:9" ht="12.75">
      <c r="A17" s="4"/>
      <c r="B17" s="9" t="s">
        <v>11</v>
      </c>
      <c r="C17" s="10">
        <f>C19+C20+C21+C22</f>
        <v>101326</v>
      </c>
      <c r="D17" s="5"/>
      <c r="E17" s="6"/>
      <c r="F17" s="6"/>
      <c r="G17" s="6"/>
      <c r="H17" s="6"/>
      <c r="I17" s="7"/>
    </row>
    <row r="18" spans="1:9" ht="12.75">
      <c r="A18" s="4"/>
      <c r="B18" s="4" t="s">
        <v>12</v>
      </c>
      <c r="C18" s="8"/>
      <c r="D18" s="5"/>
      <c r="E18" s="6"/>
      <c r="F18" s="6"/>
      <c r="G18" s="6"/>
      <c r="H18" s="6"/>
      <c r="I18" s="7"/>
    </row>
    <row r="19" spans="1:9" ht="12.75">
      <c r="A19" s="4"/>
      <c r="B19" s="4" t="s">
        <v>13</v>
      </c>
      <c r="C19" s="8">
        <v>24674</v>
      </c>
      <c r="D19" s="5"/>
      <c r="E19" s="6"/>
      <c r="F19" s="6"/>
      <c r="G19" s="6"/>
      <c r="H19" s="6"/>
      <c r="I19" s="7"/>
    </row>
    <row r="20" spans="1:9" ht="12.75">
      <c r="A20" s="4"/>
      <c r="B20" s="4" t="s">
        <v>14</v>
      </c>
      <c r="C20" s="8">
        <v>43682</v>
      </c>
      <c r="D20" s="5"/>
      <c r="E20" s="6"/>
      <c r="F20" s="6"/>
      <c r="G20" s="6"/>
      <c r="H20" s="6"/>
      <c r="I20" s="7"/>
    </row>
    <row r="21" spans="1:9" ht="12.75">
      <c r="A21" s="4"/>
      <c r="B21" s="4" t="s">
        <v>15</v>
      </c>
      <c r="C21" s="8">
        <v>24829</v>
      </c>
      <c r="D21" s="5"/>
      <c r="E21" s="6"/>
      <c r="F21" s="6"/>
      <c r="G21" s="6"/>
      <c r="H21" s="6"/>
      <c r="I21" s="7"/>
    </row>
    <row r="22" spans="1:9" ht="12.75">
      <c r="A22" s="4"/>
      <c r="B22" s="4" t="s">
        <v>16</v>
      </c>
      <c r="C22" s="8">
        <v>8141</v>
      </c>
      <c r="D22" s="5"/>
      <c r="E22" s="6"/>
      <c r="F22" s="6"/>
      <c r="G22" s="6"/>
      <c r="H22" s="6"/>
      <c r="I22" s="7"/>
    </row>
    <row r="23" spans="1:9" ht="12.75">
      <c r="A23" s="4"/>
      <c r="B23" s="4" t="s">
        <v>17</v>
      </c>
      <c r="C23" s="8"/>
      <c r="D23" s="5"/>
      <c r="E23" s="6"/>
      <c r="F23" s="6"/>
      <c r="G23" s="6"/>
      <c r="H23" s="6"/>
      <c r="I23" s="7"/>
    </row>
    <row r="24" spans="1:9" ht="12.75">
      <c r="A24" s="4"/>
      <c r="B24" s="4"/>
      <c r="C24" s="8"/>
      <c r="D24" s="11" t="s">
        <v>18</v>
      </c>
      <c r="E24" s="11" t="s">
        <v>19</v>
      </c>
      <c r="F24" s="5" t="s">
        <v>20</v>
      </c>
      <c r="G24" s="6"/>
      <c r="H24" s="6"/>
      <c r="I24" s="7"/>
    </row>
    <row r="25" spans="1:9" ht="12.75">
      <c r="A25" s="4"/>
      <c r="B25" s="9" t="s">
        <v>21</v>
      </c>
      <c r="C25" s="10">
        <f>C27+C28+C29+C30</f>
        <v>56599.601500000004</v>
      </c>
      <c r="D25" s="12"/>
      <c r="E25" s="12"/>
      <c r="F25" s="4" t="s">
        <v>22</v>
      </c>
      <c r="G25" s="4" t="s">
        <v>23</v>
      </c>
      <c r="H25" s="4" t="s">
        <v>24</v>
      </c>
      <c r="I25" s="4" t="s">
        <v>25</v>
      </c>
    </row>
    <row r="26" spans="1:9" ht="12.75">
      <c r="A26" s="4"/>
      <c r="B26" s="4" t="s">
        <v>12</v>
      </c>
      <c r="C26" s="8"/>
      <c r="D26" s="4"/>
      <c r="E26" s="4"/>
      <c r="F26" s="4"/>
      <c r="G26" s="4"/>
      <c r="H26" s="4"/>
      <c r="I26" s="4"/>
    </row>
    <row r="27" spans="1:9" ht="12.75">
      <c r="A27" s="4"/>
      <c r="B27" s="4" t="s">
        <v>61</v>
      </c>
      <c r="C27" s="8">
        <v>22400</v>
      </c>
      <c r="D27" s="4"/>
      <c r="E27" s="4"/>
      <c r="F27" s="4"/>
      <c r="G27" s="4"/>
      <c r="H27" s="4">
        <v>22400</v>
      </c>
      <c r="I27" s="4"/>
    </row>
    <row r="28" spans="1:9" ht="12.75">
      <c r="A28" s="4"/>
      <c r="B28" s="4" t="s">
        <v>42</v>
      </c>
      <c r="C28" s="8">
        <v>18750</v>
      </c>
      <c r="D28" s="4"/>
      <c r="E28" s="4"/>
      <c r="F28" s="4"/>
      <c r="G28" s="4">
        <v>18750</v>
      </c>
      <c r="H28" s="4"/>
      <c r="I28" s="4"/>
    </row>
    <row r="29" spans="1:9" ht="12.75">
      <c r="A29" s="4"/>
      <c r="B29" s="4" t="s">
        <v>34</v>
      </c>
      <c r="C29" s="8">
        <v>6300</v>
      </c>
      <c r="D29" s="4"/>
      <c r="E29" s="4"/>
      <c r="F29" s="4">
        <v>3150</v>
      </c>
      <c r="G29" s="4"/>
      <c r="H29" s="4"/>
      <c r="I29" s="4">
        <v>3150</v>
      </c>
    </row>
    <row r="30" spans="1:9" ht="12.75">
      <c r="A30" s="4"/>
      <c r="B30" s="4" t="s">
        <v>62</v>
      </c>
      <c r="C30" s="8">
        <f>C13*5%</f>
        <v>9149.6015</v>
      </c>
      <c r="D30" s="4"/>
      <c r="E30" s="4"/>
      <c r="F30" s="4"/>
      <c r="G30" s="4"/>
      <c r="H30" s="4"/>
      <c r="I30" s="4">
        <v>9149.6</v>
      </c>
    </row>
    <row r="31" spans="1:9" ht="12.75">
      <c r="A31" s="4"/>
      <c r="B31" s="4"/>
      <c r="C31" s="8"/>
      <c r="D31" s="4"/>
      <c r="E31" s="4"/>
      <c r="F31" s="4"/>
      <c r="G31" s="4"/>
      <c r="H31" s="4"/>
      <c r="I31" s="4"/>
    </row>
    <row r="32" spans="2:3" ht="12.75">
      <c r="B32" s="9" t="s">
        <v>31</v>
      </c>
      <c r="C32" s="8">
        <f>C16-C17-C25</f>
        <v>630.050390000004</v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C28" sqref="C28"/>
    </sheetView>
  </sheetViews>
  <sheetFormatPr defaultColWidth="9.00390625" defaultRowHeight="12.75"/>
  <cols>
    <col min="1" max="1" width="5.125" style="0" customWidth="1"/>
    <col min="2" max="2" width="50.875" style="0" customWidth="1"/>
    <col min="3" max="3" width="14.25390625" style="0" customWidth="1"/>
    <col min="9" max="9" width="17.125" style="0" customWidth="1"/>
    <col min="10" max="10" width="2.875" style="0" customWidth="1"/>
  </cols>
  <sheetData>
    <row r="1" spans="1:5" ht="12.75">
      <c r="A1" t="s">
        <v>0</v>
      </c>
      <c r="E1" t="s">
        <v>1</v>
      </c>
    </row>
    <row r="2" ht="12.75">
      <c r="E2" t="s">
        <v>2</v>
      </c>
    </row>
    <row r="3" ht="12.75">
      <c r="A3" t="s">
        <v>3</v>
      </c>
    </row>
    <row r="5" spans="5:10" ht="12.75">
      <c r="E5" s="1"/>
      <c r="F5" s="1"/>
      <c r="G5" s="1"/>
      <c r="H5" s="1"/>
      <c r="I5" s="1"/>
      <c r="J5" s="1"/>
    </row>
    <row r="6" spans="5:9" ht="12.75">
      <c r="E6" s="2"/>
      <c r="F6" s="2"/>
      <c r="G6" s="2"/>
      <c r="H6" s="2"/>
      <c r="I6" s="2"/>
    </row>
    <row r="7" spans="3:9" ht="12.75">
      <c r="C7" s="3"/>
      <c r="D7" s="3"/>
      <c r="E7" s="3"/>
      <c r="F7" s="3"/>
      <c r="G7" s="3"/>
      <c r="H7" s="3"/>
      <c r="I7" s="3"/>
    </row>
    <row r="9" spans="3:9" ht="12.75">
      <c r="C9" s="3" t="s">
        <v>63</v>
      </c>
      <c r="D9" s="3"/>
      <c r="E9" s="3"/>
      <c r="F9" s="3"/>
      <c r="G9" s="3"/>
      <c r="H9" s="3"/>
      <c r="I9" s="3"/>
    </row>
    <row r="10" spans="1:9" ht="12.75">
      <c r="A10" s="4"/>
      <c r="B10" s="4" t="s">
        <v>5</v>
      </c>
      <c r="C10" s="4">
        <v>394.8</v>
      </c>
      <c r="D10" s="5"/>
      <c r="E10" s="6"/>
      <c r="F10" s="6"/>
      <c r="G10" s="6"/>
      <c r="H10" s="6"/>
      <c r="I10" s="7"/>
    </row>
    <row r="11" spans="1:9" ht="12.75">
      <c r="A11" s="4"/>
      <c r="B11" s="4"/>
      <c r="C11" s="8"/>
      <c r="D11" s="5"/>
      <c r="E11" s="6"/>
      <c r="F11" s="6"/>
      <c r="G11" s="6"/>
      <c r="H11" s="6"/>
      <c r="I11" s="7"/>
    </row>
    <row r="12" spans="1:9" ht="12.75">
      <c r="A12" s="4">
        <v>1</v>
      </c>
      <c r="B12" s="4" t="s">
        <v>6</v>
      </c>
      <c r="C12" s="8">
        <v>-22218.56</v>
      </c>
      <c r="D12" s="5"/>
      <c r="E12" s="6"/>
      <c r="F12" s="6"/>
      <c r="G12" s="6"/>
      <c r="H12" s="6"/>
      <c r="I12" s="7"/>
    </row>
    <row r="13" spans="1:9" ht="12.75">
      <c r="A13" s="4">
        <v>2</v>
      </c>
      <c r="B13" s="4" t="s">
        <v>7</v>
      </c>
      <c r="C13" s="8">
        <v>46785.98</v>
      </c>
      <c r="D13" s="5"/>
      <c r="E13" s="6"/>
      <c r="F13" s="6"/>
      <c r="G13" s="6"/>
      <c r="H13" s="6"/>
      <c r="I13" s="7"/>
    </row>
    <row r="14" spans="1:9" ht="12.75">
      <c r="A14" s="4">
        <v>3</v>
      </c>
      <c r="B14" s="4" t="s">
        <v>8</v>
      </c>
      <c r="C14" s="8">
        <f>C13*13.7%</f>
        <v>6409.67926</v>
      </c>
      <c r="D14" s="5"/>
      <c r="E14" s="6"/>
      <c r="F14" s="6"/>
      <c r="G14" s="6"/>
      <c r="H14" s="6"/>
      <c r="I14" s="7"/>
    </row>
    <row r="15" spans="1:9" ht="12.75">
      <c r="A15" s="4">
        <v>4</v>
      </c>
      <c r="B15" s="4" t="s">
        <v>9</v>
      </c>
      <c r="C15" s="8">
        <f>C13-C14</f>
        <v>40376.300740000006</v>
      </c>
      <c r="D15" s="5"/>
      <c r="E15" s="6"/>
      <c r="F15" s="6"/>
      <c r="G15" s="6"/>
      <c r="H15" s="6"/>
      <c r="I15" s="7"/>
    </row>
    <row r="16" spans="1:9" ht="12.75">
      <c r="A16" s="4">
        <v>5</v>
      </c>
      <c r="B16" s="4" t="s">
        <v>10</v>
      </c>
      <c r="C16" s="8">
        <f>C12+C15</f>
        <v>18157.740740000005</v>
      </c>
      <c r="D16" s="5"/>
      <c r="E16" s="6"/>
      <c r="F16" s="6"/>
      <c r="G16" s="6"/>
      <c r="H16" s="6"/>
      <c r="I16" s="7"/>
    </row>
    <row r="17" spans="1:9" ht="12.75">
      <c r="A17" s="4"/>
      <c r="B17" s="9" t="s">
        <v>11</v>
      </c>
      <c r="C17" s="10">
        <f>C19+C20+C21+C22</f>
        <v>17376</v>
      </c>
      <c r="D17" s="5"/>
      <c r="E17" s="6"/>
      <c r="F17" s="6"/>
      <c r="G17" s="6"/>
      <c r="H17" s="6"/>
      <c r="I17" s="7"/>
    </row>
    <row r="18" spans="1:9" ht="12.75">
      <c r="A18" s="4"/>
      <c r="B18" s="4" t="s">
        <v>12</v>
      </c>
      <c r="C18" s="8"/>
      <c r="D18" s="5"/>
      <c r="E18" s="6"/>
      <c r="F18" s="6"/>
      <c r="G18" s="6"/>
      <c r="H18" s="6"/>
      <c r="I18" s="7"/>
    </row>
    <row r="19" spans="1:9" ht="12.75">
      <c r="A19" s="4"/>
      <c r="B19" s="4" t="s">
        <v>13</v>
      </c>
      <c r="C19" s="8">
        <v>3550</v>
      </c>
      <c r="D19" s="5"/>
      <c r="E19" s="6"/>
      <c r="F19" s="6"/>
      <c r="G19" s="6"/>
      <c r="H19" s="6"/>
      <c r="I19" s="7"/>
    </row>
    <row r="20" spans="1:9" ht="12.75">
      <c r="A20" s="4"/>
      <c r="B20" s="4" t="s">
        <v>14</v>
      </c>
      <c r="C20" s="8">
        <v>6720</v>
      </c>
      <c r="D20" s="5"/>
      <c r="E20" s="6"/>
      <c r="F20" s="6"/>
      <c r="G20" s="6"/>
      <c r="H20" s="6"/>
      <c r="I20" s="7"/>
    </row>
    <row r="21" spans="1:9" ht="12.75">
      <c r="A21" s="4"/>
      <c r="B21" s="4" t="s">
        <v>15</v>
      </c>
      <c r="C21" s="8">
        <v>4974</v>
      </c>
      <c r="D21" s="5"/>
      <c r="E21" s="6"/>
      <c r="F21" s="6"/>
      <c r="G21" s="6"/>
      <c r="H21" s="6"/>
      <c r="I21" s="7"/>
    </row>
    <row r="22" spans="1:9" ht="12.75">
      <c r="A22" s="4"/>
      <c r="B22" s="4" t="s">
        <v>16</v>
      </c>
      <c r="C22" s="8">
        <v>2132</v>
      </c>
      <c r="D22" s="5"/>
      <c r="E22" s="6"/>
      <c r="F22" s="6"/>
      <c r="G22" s="6"/>
      <c r="H22" s="6"/>
      <c r="I22" s="7"/>
    </row>
    <row r="23" spans="1:9" ht="12.75">
      <c r="A23" s="4"/>
      <c r="B23" s="4" t="s">
        <v>17</v>
      </c>
      <c r="C23" s="8"/>
      <c r="D23" s="5"/>
      <c r="E23" s="6"/>
      <c r="F23" s="6"/>
      <c r="G23" s="6"/>
      <c r="H23" s="6"/>
      <c r="I23" s="7"/>
    </row>
    <row r="24" spans="1:9" ht="12.75">
      <c r="A24" s="4"/>
      <c r="B24" s="4"/>
      <c r="C24" s="8"/>
      <c r="D24" s="11" t="s">
        <v>18</v>
      </c>
      <c r="E24" s="11" t="s">
        <v>19</v>
      </c>
      <c r="F24" s="5" t="s">
        <v>20</v>
      </c>
      <c r="G24" s="6"/>
      <c r="H24" s="6"/>
      <c r="I24" s="7"/>
    </row>
    <row r="25" spans="1:9" ht="12.75">
      <c r="A25" s="4"/>
      <c r="B25" s="9" t="s">
        <v>21</v>
      </c>
      <c r="C25" s="8"/>
      <c r="D25" s="12"/>
      <c r="E25" s="12"/>
      <c r="F25" s="4" t="s">
        <v>22</v>
      </c>
      <c r="G25" s="4" t="s">
        <v>23</v>
      </c>
      <c r="H25" s="4" t="s">
        <v>24</v>
      </c>
      <c r="I25" s="4" t="s">
        <v>25</v>
      </c>
    </row>
    <row r="26" spans="1:9" ht="12.75">
      <c r="A26" s="4"/>
      <c r="B26" s="4"/>
      <c r="C26" s="8"/>
      <c r="D26" s="4"/>
      <c r="E26" s="4"/>
      <c r="F26" s="4"/>
      <c r="G26" s="4"/>
      <c r="H26" s="4"/>
      <c r="I26" s="4"/>
    </row>
    <row r="27" spans="2:3" ht="12.75">
      <c r="B27" s="9" t="s">
        <v>31</v>
      </c>
      <c r="C27" s="8">
        <f>C16-C17</f>
        <v>781.7407400000047</v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F34" sqref="F34"/>
    </sheetView>
  </sheetViews>
  <sheetFormatPr defaultColWidth="9.00390625" defaultRowHeight="12.75"/>
  <cols>
    <col min="1" max="1" width="5.125" style="0" customWidth="1"/>
    <col min="2" max="2" width="50.875" style="0" customWidth="1"/>
    <col min="3" max="3" width="14.25390625" style="0" customWidth="1"/>
    <col min="9" max="9" width="16.75390625" style="0" customWidth="1"/>
    <col min="10" max="10" width="0.6171875" style="0" customWidth="1"/>
  </cols>
  <sheetData>
    <row r="1" spans="1:5" ht="12.75">
      <c r="A1" t="s">
        <v>0</v>
      </c>
      <c r="E1" t="s">
        <v>1</v>
      </c>
    </row>
    <row r="2" ht="12.75">
      <c r="E2" t="s">
        <v>2</v>
      </c>
    </row>
    <row r="3" ht="12.75">
      <c r="A3" t="s">
        <v>3</v>
      </c>
    </row>
    <row r="5" spans="5:10" ht="12.75">
      <c r="E5" s="1"/>
      <c r="F5" s="1"/>
      <c r="G5" s="1"/>
      <c r="H5" s="1"/>
      <c r="I5" s="1"/>
      <c r="J5" s="1"/>
    </row>
    <row r="6" spans="5:9" ht="12.75">
      <c r="E6" s="2"/>
      <c r="F6" s="2"/>
      <c r="G6" s="2"/>
      <c r="H6" s="2"/>
      <c r="I6" s="2"/>
    </row>
    <row r="7" spans="3:9" ht="12.75">
      <c r="C7" s="3"/>
      <c r="D7" s="3"/>
      <c r="E7" s="3"/>
      <c r="F7" s="3"/>
      <c r="G7" s="3"/>
      <c r="H7" s="3"/>
      <c r="I7" s="3"/>
    </row>
    <row r="9" spans="3:9" ht="12.75">
      <c r="C9" s="3" t="s">
        <v>64</v>
      </c>
      <c r="D9" s="3"/>
      <c r="E9" s="3"/>
      <c r="F9" s="3"/>
      <c r="G9" s="3"/>
      <c r="H9" s="3"/>
      <c r="I9" s="3"/>
    </row>
    <row r="10" spans="1:9" ht="12.75">
      <c r="A10" s="4"/>
      <c r="B10" s="4" t="s">
        <v>5</v>
      </c>
      <c r="C10" s="4">
        <v>381</v>
      </c>
      <c r="D10" s="5"/>
      <c r="E10" s="6"/>
      <c r="F10" s="6"/>
      <c r="G10" s="6"/>
      <c r="H10" s="6"/>
      <c r="I10" s="7"/>
    </row>
    <row r="11" spans="1:9" ht="12.75">
      <c r="A11" s="4"/>
      <c r="B11" s="4"/>
      <c r="C11" s="8"/>
      <c r="D11" s="5"/>
      <c r="E11" s="6"/>
      <c r="F11" s="6"/>
      <c r="G11" s="6"/>
      <c r="H11" s="6"/>
      <c r="I11" s="7"/>
    </row>
    <row r="12" spans="1:9" ht="12.75">
      <c r="A12" s="4">
        <v>1</v>
      </c>
      <c r="B12" s="4" t="s">
        <v>6</v>
      </c>
      <c r="C12" s="8">
        <v>-506.85</v>
      </c>
      <c r="D12" s="5"/>
      <c r="E12" s="6"/>
      <c r="F12" s="6"/>
      <c r="G12" s="6"/>
      <c r="H12" s="6"/>
      <c r="I12" s="7"/>
    </row>
    <row r="13" spans="1:9" ht="12.75">
      <c r="A13" s="4">
        <v>2</v>
      </c>
      <c r="B13" s="4" t="s">
        <v>7</v>
      </c>
      <c r="C13" s="8">
        <v>55911.82</v>
      </c>
      <c r="D13" s="5"/>
      <c r="E13" s="6"/>
      <c r="F13" s="6"/>
      <c r="G13" s="6"/>
      <c r="H13" s="6"/>
      <c r="I13" s="7"/>
    </row>
    <row r="14" spans="1:9" ht="12.75">
      <c r="A14" s="4">
        <v>3</v>
      </c>
      <c r="B14" s="4" t="s">
        <v>8</v>
      </c>
      <c r="C14" s="8">
        <f>C13*13.7%</f>
        <v>7659.919339999999</v>
      </c>
      <c r="D14" s="5"/>
      <c r="E14" s="6"/>
      <c r="F14" s="6"/>
      <c r="G14" s="6"/>
      <c r="H14" s="6"/>
      <c r="I14" s="7"/>
    </row>
    <row r="15" spans="1:9" ht="12.75">
      <c r="A15" s="4">
        <v>4</v>
      </c>
      <c r="B15" s="4" t="s">
        <v>9</v>
      </c>
      <c r="C15" s="8">
        <f>C13-C14</f>
        <v>48251.90066</v>
      </c>
      <c r="D15" s="5"/>
      <c r="E15" s="6"/>
      <c r="F15" s="6"/>
      <c r="G15" s="6"/>
      <c r="H15" s="6"/>
      <c r="I15" s="7"/>
    </row>
    <row r="16" spans="1:9" ht="12.75">
      <c r="A16" s="4">
        <v>5</v>
      </c>
      <c r="B16" s="4" t="s">
        <v>10</v>
      </c>
      <c r="C16" s="8">
        <f>C12+C15</f>
        <v>47745.05066</v>
      </c>
      <c r="D16" s="5"/>
      <c r="E16" s="6"/>
      <c r="F16" s="6"/>
      <c r="G16" s="6"/>
      <c r="H16" s="6"/>
      <c r="I16" s="7"/>
    </row>
    <row r="17" spans="1:9" ht="12.75">
      <c r="A17" s="4"/>
      <c r="B17" s="9" t="s">
        <v>11</v>
      </c>
      <c r="C17" s="10">
        <f>C19+C20+C21+C22</f>
        <v>45394</v>
      </c>
      <c r="D17" s="5"/>
      <c r="E17" s="6"/>
      <c r="F17" s="6"/>
      <c r="G17" s="6"/>
      <c r="H17" s="6"/>
      <c r="I17" s="7"/>
    </row>
    <row r="18" spans="1:9" ht="12.75">
      <c r="A18" s="4"/>
      <c r="B18" s="4" t="s">
        <v>12</v>
      </c>
      <c r="C18" s="8"/>
      <c r="D18" s="5"/>
      <c r="E18" s="6"/>
      <c r="F18" s="6"/>
      <c r="G18" s="6"/>
      <c r="H18" s="6"/>
      <c r="I18" s="7"/>
    </row>
    <row r="19" spans="1:9" ht="12.75">
      <c r="A19" s="4"/>
      <c r="B19" s="4" t="s">
        <v>13</v>
      </c>
      <c r="C19" s="8">
        <v>10938</v>
      </c>
      <c r="D19" s="5"/>
      <c r="E19" s="6"/>
      <c r="F19" s="6"/>
      <c r="G19" s="6"/>
      <c r="H19" s="6"/>
      <c r="I19" s="7"/>
    </row>
    <row r="20" spans="1:9" ht="12.75">
      <c r="A20" s="4"/>
      <c r="B20" s="4" t="s">
        <v>14</v>
      </c>
      <c r="C20" s="8">
        <v>13431</v>
      </c>
      <c r="D20" s="5"/>
      <c r="E20" s="6"/>
      <c r="F20" s="6"/>
      <c r="G20" s="6"/>
      <c r="H20" s="6"/>
      <c r="I20" s="7"/>
    </row>
    <row r="21" spans="1:9" ht="12.75">
      <c r="A21" s="4"/>
      <c r="B21" s="4" t="s">
        <v>15</v>
      </c>
      <c r="C21" s="8">
        <v>18684</v>
      </c>
      <c r="D21" s="5"/>
      <c r="E21" s="6"/>
      <c r="F21" s="6"/>
      <c r="G21" s="6"/>
      <c r="H21" s="6"/>
      <c r="I21" s="7"/>
    </row>
    <row r="22" spans="1:9" ht="12.75">
      <c r="A22" s="4"/>
      <c r="B22" s="4" t="s">
        <v>16</v>
      </c>
      <c r="C22" s="8">
        <v>2341</v>
      </c>
      <c r="D22" s="5"/>
      <c r="E22" s="6"/>
      <c r="F22" s="6"/>
      <c r="G22" s="6"/>
      <c r="H22" s="6"/>
      <c r="I22" s="7"/>
    </row>
    <row r="23" spans="1:9" ht="12.75">
      <c r="A23" s="4"/>
      <c r="B23" s="4" t="s">
        <v>17</v>
      </c>
      <c r="C23" s="8"/>
      <c r="D23" s="5"/>
      <c r="E23" s="6"/>
      <c r="F23" s="6"/>
      <c r="G23" s="6"/>
      <c r="H23" s="6"/>
      <c r="I23" s="7"/>
    </row>
    <row r="24" spans="1:9" ht="12.75">
      <c r="A24" s="4"/>
      <c r="B24" s="4"/>
      <c r="C24" s="8"/>
      <c r="D24" s="11" t="s">
        <v>18</v>
      </c>
      <c r="E24" s="11" t="s">
        <v>19</v>
      </c>
      <c r="F24" s="5" t="s">
        <v>20</v>
      </c>
      <c r="G24" s="6"/>
      <c r="H24" s="6"/>
      <c r="I24" s="7"/>
    </row>
    <row r="25" spans="1:9" ht="12.75">
      <c r="A25" s="4"/>
      <c r="B25" s="9" t="s">
        <v>21</v>
      </c>
      <c r="C25" s="10">
        <f>C27</f>
        <v>2300</v>
      </c>
      <c r="D25" s="12"/>
      <c r="E25" s="12"/>
      <c r="F25" s="4" t="s">
        <v>22</v>
      </c>
      <c r="G25" s="4" t="s">
        <v>23</v>
      </c>
      <c r="H25" s="4" t="s">
        <v>24</v>
      </c>
      <c r="I25" s="4" t="s">
        <v>25</v>
      </c>
    </row>
    <row r="26" spans="1:9" ht="12.75">
      <c r="A26" s="4"/>
      <c r="B26" s="4" t="s">
        <v>12</v>
      </c>
      <c r="C26" s="8"/>
      <c r="D26" s="4"/>
      <c r="E26" s="4"/>
      <c r="F26" s="4"/>
      <c r="G26" s="4"/>
      <c r="H26" s="4"/>
      <c r="I26" s="4"/>
    </row>
    <row r="27" spans="1:9" ht="12.75">
      <c r="A27" s="4"/>
      <c r="B27" s="4" t="s">
        <v>59</v>
      </c>
      <c r="C27" s="8">
        <v>2300</v>
      </c>
      <c r="D27" s="4"/>
      <c r="E27" s="4"/>
      <c r="F27" s="4"/>
      <c r="G27" s="4"/>
      <c r="H27" s="4">
        <v>2300</v>
      </c>
      <c r="I27" s="4"/>
    </row>
    <row r="28" spans="1:9" ht="12.75">
      <c r="A28" s="4"/>
      <c r="B28" s="4"/>
      <c r="C28" s="8"/>
      <c r="D28" s="4"/>
      <c r="E28" s="4"/>
      <c r="F28" s="4"/>
      <c r="G28" s="4"/>
      <c r="H28" s="4"/>
      <c r="I28" s="4"/>
    </row>
    <row r="29" spans="2:3" ht="12.75">
      <c r="B29" s="9" t="s">
        <v>31</v>
      </c>
      <c r="C29" s="8">
        <f>C16-C17-C25</f>
        <v>51.05066000000079</v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G32" sqref="G32"/>
    </sheetView>
  </sheetViews>
  <sheetFormatPr defaultColWidth="9.00390625" defaultRowHeight="12.75"/>
  <cols>
    <col min="1" max="1" width="5.125" style="0" customWidth="1"/>
    <col min="2" max="2" width="50.875" style="0" customWidth="1"/>
    <col min="3" max="3" width="14.25390625" style="0" customWidth="1"/>
    <col min="9" max="9" width="16.625" style="0" customWidth="1"/>
    <col min="10" max="10" width="0.6171875" style="0" customWidth="1"/>
  </cols>
  <sheetData>
    <row r="1" spans="1:5" ht="12.75">
      <c r="A1" t="s">
        <v>0</v>
      </c>
      <c r="E1" t="s">
        <v>1</v>
      </c>
    </row>
    <row r="2" ht="12.75">
      <c r="E2" t="s">
        <v>2</v>
      </c>
    </row>
    <row r="3" ht="12.75">
      <c r="A3" t="s">
        <v>3</v>
      </c>
    </row>
    <row r="5" spans="5:10" ht="12.75">
      <c r="E5" s="1"/>
      <c r="F5" s="1"/>
      <c r="G5" s="1"/>
      <c r="H5" s="1"/>
      <c r="I5" s="1"/>
      <c r="J5" s="1"/>
    </row>
    <row r="6" spans="5:9" ht="12.75">
      <c r="E6" s="2"/>
      <c r="F6" s="2"/>
      <c r="G6" s="2"/>
      <c r="H6" s="2"/>
      <c r="I6" s="2"/>
    </row>
    <row r="7" spans="3:9" ht="12.75">
      <c r="C7" s="3"/>
      <c r="D7" s="3"/>
      <c r="E7" s="3"/>
      <c r="F7" s="3"/>
      <c r="G7" s="3"/>
      <c r="H7" s="3"/>
      <c r="I7" s="3"/>
    </row>
    <row r="9" spans="3:9" ht="12.75">
      <c r="C9" s="3" t="s">
        <v>65</v>
      </c>
      <c r="D9" s="3"/>
      <c r="E9" s="3"/>
      <c r="F9" s="3"/>
      <c r="G9" s="3"/>
      <c r="H9" s="3"/>
      <c r="I9" s="3"/>
    </row>
    <row r="10" spans="1:9" ht="12.75">
      <c r="A10" s="4"/>
      <c r="B10" s="4" t="s">
        <v>5</v>
      </c>
      <c r="C10" s="4">
        <v>373.7</v>
      </c>
      <c r="D10" s="5"/>
      <c r="E10" s="6"/>
      <c r="F10" s="6"/>
      <c r="G10" s="6"/>
      <c r="H10" s="6"/>
      <c r="I10" s="7"/>
    </row>
    <row r="11" spans="1:9" ht="12.75">
      <c r="A11" s="4"/>
      <c r="B11" s="4"/>
      <c r="C11" s="8"/>
      <c r="D11" s="5"/>
      <c r="E11" s="6"/>
      <c r="F11" s="6"/>
      <c r="G11" s="6"/>
      <c r="H11" s="6"/>
      <c r="I11" s="7"/>
    </row>
    <row r="12" spans="1:9" ht="12.75">
      <c r="A12" s="4">
        <v>1</v>
      </c>
      <c r="B12" s="4" t="s">
        <v>6</v>
      </c>
      <c r="C12" s="8">
        <v>-3808.6</v>
      </c>
      <c r="D12" s="5"/>
      <c r="E12" s="6"/>
      <c r="F12" s="6"/>
      <c r="G12" s="6"/>
      <c r="H12" s="6"/>
      <c r="I12" s="7"/>
    </row>
    <row r="13" spans="1:9" ht="12.75">
      <c r="A13" s="4">
        <v>2</v>
      </c>
      <c r="B13" s="4" t="s">
        <v>7</v>
      </c>
      <c r="C13" s="8">
        <v>50445.06</v>
      </c>
      <c r="D13" s="5"/>
      <c r="E13" s="6"/>
      <c r="F13" s="6"/>
      <c r="G13" s="6"/>
      <c r="H13" s="6"/>
      <c r="I13" s="7"/>
    </row>
    <row r="14" spans="1:9" ht="12.75">
      <c r="A14" s="4">
        <v>3</v>
      </c>
      <c r="B14" s="4" t="s">
        <v>8</v>
      </c>
      <c r="C14" s="8">
        <f>C13*13.7%</f>
        <v>6910.973219999999</v>
      </c>
      <c r="D14" s="5"/>
      <c r="E14" s="6"/>
      <c r="F14" s="6"/>
      <c r="G14" s="6"/>
      <c r="H14" s="6"/>
      <c r="I14" s="7"/>
    </row>
    <row r="15" spans="1:9" ht="12.75">
      <c r="A15" s="4">
        <v>4</v>
      </c>
      <c r="B15" s="4" t="s">
        <v>9</v>
      </c>
      <c r="C15" s="8">
        <f>C13-C14</f>
        <v>43534.08678</v>
      </c>
      <c r="D15" s="5"/>
      <c r="E15" s="6"/>
      <c r="F15" s="6"/>
      <c r="G15" s="6"/>
      <c r="H15" s="6"/>
      <c r="I15" s="7"/>
    </row>
    <row r="16" spans="1:9" ht="12.75">
      <c r="A16" s="4">
        <v>5</v>
      </c>
      <c r="B16" s="4" t="s">
        <v>10</v>
      </c>
      <c r="C16" s="8">
        <f>C12+C15</f>
        <v>39725.48678</v>
      </c>
      <c r="D16" s="5"/>
      <c r="E16" s="6"/>
      <c r="F16" s="6"/>
      <c r="G16" s="6"/>
      <c r="H16" s="6"/>
      <c r="I16" s="7"/>
    </row>
    <row r="17" spans="1:9" ht="12.75">
      <c r="A17" s="4"/>
      <c r="B17" s="9" t="s">
        <v>11</v>
      </c>
      <c r="C17" s="10">
        <f>C19+C20+C21+C22</f>
        <v>36329</v>
      </c>
      <c r="D17" s="5"/>
      <c r="E17" s="6"/>
      <c r="F17" s="6"/>
      <c r="G17" s="6"/>
      <c r="H17" s="6"/>
      <c r="I17" s="7"/>
    </row>
    <row r="18" spans="1:9" ht="12.75">
      <c r="A18" s="4"/>
      <c r="B18" s="4" t="s">
        <v>12</v>
      </c>
      <c r="C18" s="8"/>
      <c r="D18" s="5"/>
      <c r="E18" s="6"/>
      <c r="F18" s="6"/>
      <c r="G18" s="6"/>
      <c r="H18" s="6"/>
      <c r="I18" s="7"/>
    </row>
    <row r="19" spans="1:9" ht="12.75">
      <c r="A19" s="4"/>
      <c r="B19" s="4" t="s">
        <v>13</v>
      </c>
      <c r="C19" s="8">
        <v>8612</v>
      </c>
      <c r="D19" s="5"/>
      <c r="E19" s="6"/>
      <c r="F19" s="6"/>
      <c r="G19" s="6"/>
      <c r="H19" s="6"/>
      <c r="I19" s="7"/>
    </row>
    <row r="20" spans="1:9" ht="12.75">
      <c r="A20" s="4"/>
      <c r="B20" s="4" t="s">
        <v>14</v>
      </c>
      <c r="C20" s="8">
        <v>11608</v>
      </c>
      <c r="D20" s="5"/>
      <c r="E20" s="6"/>
      <c r="F20" s="6"/>
      <c r="G20" s="6"/>
      <c r="H20" s="6"/>
      <c r="I20" s="7"/>
    </row>
    <row r="21" spans="1:9" ht="12.75">
      <c r="A21" s="4"/>
      <c r="B21" s="4" t="s">
        <v>15</v>
      </c>
      <c r="C21" s="8">
        <v>14099</v>
      </c>
      <c r="D21" s="5"/>
      <c r="E21" s="6"/>
      <c r="F21" s="6"/>
      <c r="G21" s="6"/>
      <c r="H21" s="6"/>
      <c r="I21" s="7"/>
    </row>
    <row r="22" spans="1:9" ht="12.75">
      <c r="A22" s="4"/>
      <c r="B22" s="4" t="s">
        <v>16</v>
      </c>
      <c r="C22" s="8">
        <v>2010</v>
      </c>
      <c r="D22" s="5"/>
      <c r="E22" s="6"/>
      <c r="F22" s="6"/>
      <c r="G22" s="6"/>
      <c r="H22" s="6"/>
      <c r="I22" s="7"/>
    </row>
    <row r="23" spans="1:9" ht="12.75">
      <c r="A23" s="4"/>
      <c r="B23" s="4" t="s">
        <v>17</v>
      </c>
      <c r="C23" s="8"/>
      <c r="D23" s="5"/>
      <c r="E23" s="6"/>
      <c r="F23" s="6"/>
      <c r="G23" s="6"/>
      <c r="H23" s="6"/>
      <c r="I23" s="7"/>
    </row>
    <row r="24" spans="1:9" ht="12.75">
      <c r="A24" s="4"/>
      <c r="B24" s="4"/>
      <c r="C24" s="8"/>
      <c r="D24" s="11" t="s">
        <v>18</v>
      </c>
      <c r="E24" s="11" t="s">
        <v>19</v>
      </c>
      <c r="F24" s="5" t="s">
        <v>20</v>
      </c>
      <c r="G24" s="6"/>
      <c r="H24" s="6"/>
      <c r="I24" s="7"/>
    </row>
    <row r="25" spans="1:9" ht="12.75">
      <c r="A25" s="4"/>
      <c r="B25" s="9" t="s">
        <v>21</v>
      </c>
      <c r="C25" s="10">
        <f>C27</f>
        <v>3396</v>
      </c>
      <c r="D25" s="12"/>
      <c r="E25" s="12"/>
      <c r="F25" s="4" t="s">
        <v>22</v>
      </c>
      <c r="G25" s="4" t="s">
        <v>23</v>
      </c>
      <c r="H25" s="4" t="s">
        <v>24</v>
      </c>
      <c r="I25" s="4" t="s">
        <v>25</v>
      </c>
    </row>
    <row r="26" spans="1:9" ht="12.75">
      <c r="A26" s="4"/>
      <c r="B26" s="4" t="s">
        <v>12</v>
      </c>
      <c r="C26" s="8"/>
      <c r="D26" s="4"/>
      <c r="E26" s="4"/>
      <c r="F26" s="4"/>
      <c r="G26" s="4"/>
      <c r="H26" s="4"/>
      <c r="I26" s="4"/>
    </row>
    <row r="27" spans="1:9" ht="12.75">
      <c r="A27" s="4"/>
      <c r="B27" s="4" t="s">
        <v>42</v>
      </c>
      <c r="C27" s="8">
        <v>3396</v>
      </c>
      <c r="D27" s="4"/>
      <c r="E27" s="4"/>
      <c r="F27" s="4"/>
      <c r="G27" s="4"/>
      <c r="H27" s="4">
        <v>3396</v>
      </c>
      <c r="I27" s="4"/>
    </row>
    <row r="28" spans="1:9" ht="12.75">
      <c r="A28" s="4"/>
      <c r="B28" s="4"/>
      <c r="C28" s="8"/>
      <c r="D28" s="4"/>
      <c r="E28" s="4"/>
      <c r="F28" s="4"/>
      <c r="G28" s="4"/>
      <c r="H28" s="4"/>
      <c r="I28" s="4"/>
    </row>
    <row r="29" spans="2:3" ht="12.75">
      <c r="B29" s="9" t="s">
        <v>31</v>
      </c>
      <c r="C29" s="8">
        <f>C16-C17-C25</f>
        <v>0.48677999999927124</v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H37" sqref="H37"/>
    </sheetView>
  </sheetViews>
  <sheetFormatPr defaultColWidth="9.00390625" defaultRowHeight="12.75"/>
  <cols>
    <col min="1" max="1" width="5.125" style="0" customWidth="1"/>
    <col min="2" max="2" width="50.875" style="0" customWidth="1"/>
    <col min="3" max="3" width="14.25390625" style="0" customWidth="1"/>
    <col min="9" max="9" width="16.875" style="0" customWidth="1"/>
    <col min="10" max="10" width="2.625" style="0" customWidth="1"/>
  </cols>
  <sheetData>
    <row r="1" spans="1:5" ht="12.75">
      <c r="A1" t="s">
        <v>0</v>
      </c>
      <c r="E1" t="s">
        <v>1</v>
      </c>
    </row>
    <row r="2" ht="12.75">
      <c r="E2" t="s">
        <v>2</v>
      </c>
    </row>
    <row r="3" ht="12.75">
      <c r="A3" t="s">
        <v>3</v>
      </c>
    </row>
    <row r="5" spans="5:10" ht="12.75">
      <c r="E5" s="1"/>
      <c r="F5" s="1"/>
      <c r="G5" s="1"/>
      <c r="H5" s="1"/>
      <c r="I5" s="1"/>
      <c r="J5" s="1"/>
    </row>
    <row r="6" spans="5:9" ht="12.75">
      <c r="E6" s="2"/>
      <c r="F6" s="2"/>
      <c r="G6" s="2"/>
      <c r="H6" s="2"/>
      <c r="I6" s="2"/>
    </row>
    <row r="7" spans="3:9" ht="12.75">
      <c r="C7" s="3"/>
      <c r="D7" s="3"/>
      <c r="E7" s="3"/>
      <c r="F7" s="3"/>
      <c r="G7" s="3"/>
      <c r="H7" s="3"/>
      <c r="I7" s="3"/>
    </row>
    <row r="9" spans="3:9" ht="12.75">
      <c r="C9" s="3" t="s">
        <v>66</v>
      </c>
      <c r="D9" s="3"/>
      <c r="E9" s="3"/>
      <c r="F9" s="3"/>
      <c r="G9" s="3"/>
      <c r="H9" s="3"/>
      <c r="I9" s="3"/>
    </row>
    <row r="10" spans="1:9" ht="12.75">
      <c r="A10" s="4"/>
      <c r="B10" s="4" t="s">
        <v>5</v>
      </c>
      <c r="C10" s="4">
        <v>424.8</v>
      </c>
      <c r="D10" s="5"/>
      <c r="E10" s="6"/>
      <c r="F10" s="6"/>
      <c r="G10" s="6"/>
      <c r="H10" s="6"/>
      <c r="I10" s="7"/>
    </row>
    <row r="11" spans="1:9" ht="12.75">
      <c r="A11" s="4"/>
      <c r="B11" s="4"/>
      <c r="C11" s="8"/>
      <c r="D11" s="5"/>
      <c r="E11" s="6"/>
      <c r="F11" s="6"/>
      <c r="G11" s="6"/>
      <c r="H11" s="6"/>
      <c r="I11" s="7"/>
    </row>
    <row r="12" spans="1:9" ht="12.75">
      <c r="A12" s="4">
        <v>1</v>
      </c>
      <c r="B12" s="4" t="s">
        <v>6</v>
      </c>
      <c r="C12" s="8">
        <v>11813.6</v>
      </c>
      <c r="D12" s="5"/>
      <c r="E12" s="6"/>
      <c r="F12" s="6"/>
      <c r="G12" s="6"/>
      <c r="H12" s="6"/>
      <c r="I12" s="7"/>
    </row>
    <row r="13" spans="1:9" ht="12.75">
      <c r="A13" s="4">
        <v>2</v>
      </c>
      <c r="B13" s="4" t="s">
        <v>7</v>
      </c>
      <c r="C13" s="8">
        <v>58755.9</v>
      </c>
      <c r="D13" s="5"/>
      <c r="E13" s="6"/>
      <c r="F13" s="6"/>
      <c r="G13" s="6"/>
      <c r="H13" s="6"/>
      <c r="I13" s="7"/>
    </row>
    <row r="14" spans="1:9" ht="12.75">
      <c r="A14" s="4">
        <v>3</v>
      </c>
      <c r="B14" s="4" t="s">
        <v>8</v>
      </c>
      <c r="C14" s="8">
        <f>C13*13.7%</f>
        <v>8049.558299999999</v>
      </c>
      <c r="D14" s="5"/>
      <c r="E14" s="6"/>
      <c r="F14" s="6"/>
      <c r="G14" s="6"/>
      <c r="H14" s="6"/>
      <c r="I14" s="7"/>
    </row>
    <row r="15" spans="1:9" ht="12.75">
      <c r="A15" s="4">
        <v>4</v>
      </c>
      <c r="B15" s="4" t="s">
        <v>9</v>
      </c>
      <c r="C15" s="8">
        <f>C13-C14</f>
        <v>50706.341700000004</v>
      </c>
      <c r="D15" s="5"/>
      <c r="E15" s="6"/>
      <c r="F15" s="6"/>
      <c r="G15" s="6"/>
      <c r="H15" s="6"/>
      <c r="I15" s="7"/>
    </row>
    <row r="16" spans="1:9" ht="12.75">
      <c r="A16" s="4">
        <v>5</v>
      </c>
      <c r="B16" s="4" t="s">
        <v>10</v>
      </c>
      <c r="C16" s="8">
        <f>C12+C15</f>
        <v>62519.9417</v>
      </c>
      <c r="D16" s="5"/>
      <c r="E16" s="6"/>
      <c r="F16" s="6"/>
      <c r="G16" s="6"/>
      <c r="H16" s="6"/>
      <c r="I16" s="7"/>
    </row>
    <row r="17" spans="1:9" ht="12.75">
      <c r="A17" s="4"/>
      <c r="B17" s="9" t="s">
        <v>11</v>
      </c>
      <c r="C17" s="10">
        <f>C19+C20+C21</f>
        <v>20752</v>
      </c>
      <c r="D17" s="5"/>
      <c r="E17" s="6"/>
      <c r="F17" s="6"/>
      <c r="G17" s="6"/>
      <c r="H17" s="6"/>
      <c r="I17" s="7"/>
    </row>
    <row r="18" spans="1:9" ht="12.75">
      <c r="A18" s="4"/>
      <c r="B18" s="4" t="s">
        <v>12</v>
      </c>
      <c r="C18" s="8"/>
      <c r="D18" s="5"/>
      <c r="E18" s="6"/>
      <c r="F18" s="6"/>
      <c r="G18" s="6"/>
      <c r="H18" s="6"/>
      <c r="I18" s="7"/>
    </row>
    <row r="19" spans="1:9" ht="12.75">
      <c r="A19" s="4"/>
      <c r="B19" s="4" t="s">
        <v>13</v>
      </c>
      <c r="C19" s="8">
        <v>5554</v>
      </c>
      <c r="D19" s="5"/>
      <c r="E19" s="6"/>
      <c r="F19" s="6"/>
      <c r="G19" s="6"/>
      <c r="H19" s="6"/>
      <c r="I19" s="7"/>
    </row>
    <row r="20" spans="1:9" ht="12.75">
      <c r="A20" s="4"/>
      <c r="B20" s="4" t="s">
        <v>14</v>
      </c>
      <c r="C20" s="8">
        <v>12587</v>
      </c>
      <c r="D20" s="5"/>
      <c r="E20" s="6"/>
      <c r="F20" s="6"/>
      <c r="G20" s="6"/>
      <c r="H20" s="6"/>
      <c r="I20" s="7"/>
    </row>
    <row r="21" spans="1:9" ht="12.75">
      <c r="A21" s="4"/>
      <c r="B21" s="4" t="s">
        <v>16</v>
      </c>
      <c r="C21" s="8">
        <v>2611</v>
      </c>
      <c r="D21" s="5"/>
      <c r="E21" s="6"/>
      <c r="F21" s="6"/>
      <c r="G21" s="6"/>
      <c r="H21" s="6"/>
      <c r="I21" s="7"/>
    </row>
    <row r="22" spans="1:9" ht="12.75">
      <c r="A22" s="4"/>
      <c r="B22" s="4"/>
      <c r="C22" s="8"/>
      <c r="D22" s="5"/>
      <c r="E22" s="6"/>
      <c r="F22" s="6"/>
      <c r="G22" s="6"/>
      <c r="H22" s="6"/>
      <c r="I22" s="7"/>
    </row>
    <row r="23" spans="1:9" ht="12.75">
      <c r="A23" s="4"/>
      <c r="B23" s="4"/>
      <c r="C23" s="8"/>
      <c r="D23" s="11" t="s">
        <v>18</v>
      </c>
      <c r="E23" s="11" t="s">
        <v>19</v>
      </c>
      <c r="F23" s="5" t="s">
        <v>20</v>
      </c>
      <c r="G23" s="6"/>
      <c r="H23" s="6"/>
      <c r="I23" s="7"/>
    </row>
    <row r="24" spans="1:9" ht="12.75">
      <c r="A24" s="4"/>
      <c r="B24" s="9" t="s">
        <v>21</v>
      </c>
      <c r="C24" s="10">
        <f>C26+C27+C28+C29</f>
        <v>28092.795</v>
      </c>
      <c r="D24" s="12"/>
      <c r="E24" s="12"/>
      <c r="F24" s="4" t="s">
        <v>22</v>
      </c>
      <c r="G24" s="4" t="s">
        <v>23</v>
      </c>
      <c r="H24" s="4" t="s">
        <v>24</v>
      </c>
      <c r="I24" s="4" t="s">
        <v>25</v>
      </c>
    </row>
    <row r="25" spans="1:9" ht="12.75">
      <c r="A25" s="4"/>
      <c r="B25" s="4" t="s">
        <v>12</v>
      </c>
      <c r="C25" s="8"/>
      <c r="D25" s="4"/>
      <c r="E25" s="4"/>
      <c r="F25" s="4"/>
      <c r="G25" s="4"/>
      <c r="H25" s="4"/>
      <c r="I25" s="4"/>
    </row>
    <row r="26" spans="1:9" ht="12.75">
      <c r="A26" s="4"/>
      <c r="B26" s="4" t="s">
        <v>67</v>
      </c>
      <c r="C26" s="8">
        <v>12400</v>
      </c>
      <c r="D26" s="4"/>
      <c r="E26" s="4"/>
      <c r="F26" s="4"/>
      <c r="G26" s="4"/>
      <c r="H26" s="4">
        <v>12400</v>
      </c>
      <c r="I26" s="4"/>
    </row>
    <row r="27" spans="1:9" ht="12.75">
      <c r="A27" s="4"/>
      <c r="B27" s="4" t="s">
        <v>55</v>
      </c>
      <c r="C27" s="8">
        <v>11255</v>
      </c>
      <c r="D27" s="4"/>
      <c r="E27" s="4"/>
      <c r="F27" s="4"/>
      <c r="G27" s="4"/>
      <c r="H27" s="4">
        <v>11255</v>
      </c>
      <c r="I27" s="4"/>
    </row>
    <row r="28" spans="1:9" ht="12.75">
      <c r="A28" s="4"/>
      <c r="B28" s="4" t="s">
        <v>42</v>
      </c>
      <c r="C28" s="8">
        <v>1500</v>
      </c>
      <c r="D28" s="4"/>
      <c r="E28" s="4"/>
      <c r="F28" s="4"/>
      <c r="G28" s="4">
        <v>1500</v>
      </c>
      <c r="H28" s="4"/>
      <c r="I28" s="4"/>
    </row>
    <row r="29" spans="1:9" ht="12.75">
      <c r="A29" s="4"/>
      <c r="B29" s="4" t="s">
        <v>62</v>
      </c>
      <c r="C29" s="8">
        <f>C13*5%</f>
        <v>2937.795</v>
      </c>
      <c r="D29" s="4"/>
      <c r="E29" s="4"/>
      <c r="F29" s="4"/>
      <c r="G29" s="4"/>
      <c r="H29" s="4"/>
      <c r="I29" s="4">
        <v>2937.8</v>
      </c>
    </row>
    <row r="30" spans="1:9" ht="12.75">
      <c r="A30" s="4"/>
      <c r="B30" s="4"/>
      <c r="C30" s="8"/>
      <c r="D30" s="4"/>
      <c r="E30" s="4"/>
      <c r="F30" s="4"/>
      <c r="G30" s="4"/>
      <c r="H30" s="4"/>
      <c r="I30" s="4"/>
    </row>
    <row r="31" spans="2:3" ht="12.75">
      <c r="B31" s="9" t="s">
        <v>31</v>
      </c>
      <c r="C31" s="8">
        <f>C16-C17-C24</f>
        <v>13675.146700000005</v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B37" sqref="B37"/>
    </sheetView>
  </sheetViews>
  <sheetFormatPr defaultColWidth="9.00390625" defaultRowHeight="12.75"/>
  <cols>
    <col min="1" max="1" width="5.125" style="0" customWidth="1"/>
    <col min="2" max="2" width="50.875" style="0" customWidth="1"/>
    <col min="3" max="3" width="14.25390625" style="0" customWidth="1"/>
    <col min="8" max="8" width="15.00390625" style="0" customWidth="1"/>
    <col min="9" max="9" width="13.25390625" style="0" customWidth="1"/>
    <col min="10" max="10" width="0.6171875" style="0" customWidth="1"/>
  </cols>
  <sheetData>
    <row r="1" spans="1:5" ht="12.75">
      <c r="A1" t="s">
        <v>0</v>
      </c>
      <c r="E1" t="s">
        <v>1</v>
      </c>
    </row>
    <row r="2" ht="12.75">
      <c r="E2" t="s">
        <v>2</v>
      </c>
    </row>
    <row r="3" ht="12.75">
      <c r="A3" t="s">
        <v>3</v>
      </c>
    </row>
    <row r="5" spans="5:10" ht="12.75">
      <c r="E5" s="1"/>
      <c r="F5" s="1"/>
      <c r="G5" s="1"/>
      <c r="H5" s="1"/>
      <c r="I5" s="1"/>
      <c r="J5" s="1"/>
    </row>
    <row r="6" spans="5:9" ht="12.75">
      <c r="E6" s="2"/>
      <c r="F6" s="2"/>
      <c r="G6" s="2"/>
      <c r="H6" s="2"/>
      <c r="I6" s="2"/>
    </row>
    <row r="7" spans="3:9" ht="12.75">
      <c r="C7" s="3"/>
      <c r="D7" s="3"/>
      <c r="E7" s="3"/>
      <c r="F7" s="3"/>
      <c r="G7" s="3"/>
      <c r="H7" s="3"/>
      <c r="I7" s="3"/>
    </row>
    <row r="9" spans="3:9" ht="12.75">
      <c r="C9" s="3" t="s">
        <v>32</v>
      </c>
      <c r="D9" s="3"/>
      <c r="E9" s="3"/>
      <c r="F9" s="3"/>
      <c r="G9" s="3"/>
      <c r="H9" s="3"/>
      <c r="I9" s="3"/>
    </row>
    <row r="10" spans="1:9" ht="12.75">
      <c r="A10" s="4"/>
      <c r="B10" s="4" t="s">
        <v>5</v>
      </c>
      <c r="C10" s="4">
        <v>2481.16</v>
      </c>
      <c r="D10" s="5"/>
      <c r="E10" s="6"/>
      <c r="F10" s="6"/>
      <c r="G10" s="6"/>
      <c r="H10" s="6"/>
      <c r="I10" s="7"/>
    </row>
    <row r="11" spans="1:9" ht="12.75">
      <c r="A11" s="4"/>
      <c r="B11" s="4"/>
      <c r="C11" s="8"/>
      <c r="D11" s="5"/>
      <c r="E11" s="6"/>
      <c r="F11" s="6"/>
      <c r="G11" s="6"/>
      <c r="H11" s="6"/>
      <c r="I11" s="7"/>
    </row>
    <row r="12" spans="1:9" ht="12.75">
      <c r="A12" s="4">
        <v>1</v>
      </c>
      <c r="B12" s="4" t="s">
        <v>6</v>
      </c>
      <c r="C12" s="8">
        <v>-35643.62</v>
      </c>
      <c r="D12" s="5"/>
      <c r="E12" s="6"/>
      <c r="F12" s="6"/>
      <c r="G12" s="6"/>
      <c r="H12" s="6"/>
      <c r="I12" s="7"/>
    </row>
    <row r="13" spans="1:9" ht="12.75">
      <c r="A13" s="4">
        <v>2</v>
      </c>
      <c r="B13" s="4" t="s">
        <v>7</v>
      </c>
      <c r="C13" s="8">
        <v>365351.91</v>
      </c>
      <c r="D13" s="5"/>
      <c r="E13" s="6"/>
      <c r="F13" s="6"/>
      <c r="G13" s="6"/>
      <c r="H13" s="6"/>
      <c r="I13" s="7"/>
    </row>
    <row r="14" spans="1:9" ht="12.75">
      <c r="A14" s="4">
        <v>3</v>
      </c>
      <c r="B14" s="4" t="s">
        <v>8</v>
      </c>
      <c r="C14" s="8">
        <f>C13*13.7%</f>
        <v>50053.21166999999</v>
      </c>
      <c r="D14" s="5"/>
      <c r="E14" s="6"/>
      <c r="F14" s="6"/>
      <c r="G14" s="6"/>
      <c r="H14" s="6"/>
      <c r="I14" s="7"/>
    </row>
    <row r="15" spans="1:9" ht="12.75">
      <c r="A15" s="4">
        <v>4</v>
      </c>
      <c r="B15" s="4" t="s">
        <v>9</v>
      </c>
      <c r="C15" s="8">
        <f>C13-C14</f>
        <v>315298.69833</v>
      </c>
      <c r="D15" s="5"/>
      <c r="E15" s="6"/>
      <c r="F15" s="6"/>
      <c r="G15" s="6"/>
      <c r="H15" s="6"/>
      <c r="I15" s="7"/>
    </row>
    <row r="16" spans="1:9" ht="12.75">
      <c r="A16" s="4">
        <v>5</v>
      </c>
      <c r="B16" s="4" t="s">
        <v>10</v>
      </c>
      <c r="C16" s="8">
        <f>C12+C15</f>
        <v>279655.07833</v>
      </c>
      <c r="D16" s="5"/>
      <c r="E16" s="6"/>
      <c r="F16" s="6"/>
      <c r="G16" s="6"/>
      <c r="H16" s="6"/>
      <c r="I16" s="7"/>
    </row>
    <row r="17" spans="1:9" ht="12.75">
      <c r="A17" s="4"/>
      <c r="B17" s="9" t="s">
        <v>11</v>
      </c>
      <c r="C17" s="10">
        <f>C19+C20+C21+C22+C23</f>
        <v>201889</v>
      </c>
      <c r="D17" s="5"/>
      <c r="E17" s="6"/>
      <c r="F17" s="6"/>
      <c r="G17" s="6"/>
      <c r="H17" s="6"/>
      <c r="I17" s="7"/>
    </row>
    <row r="18" spans="1:9" ht="12.75">
      <c r="A18" s="4"/>
      <c r="B18" s="4" t="s">
        <v>12</v>
      </c>
      <c r="C18" s="8"/>
      <c r="D18" s="5"/>
      <c r="E18" s="6"/>
      <c r="F18" s="6"/>
      <c r="G18" s="6"/>
      <c r="H18" s="6"/>
      <c r="I18" s="7"/>
    </row>
    <row r="19" spans="1:9" ht="12.75">
      <c r="A19" s="4"/>
      <c r="B19" s="4" t="s">
        <v>13</v>
      </c>
      <c r="C19" s="8">
        <v>33787</v>
      </c>
      <c r="D19" s="5"/>
      <c r="E19" s="6"/>
      <c r="F19" s="6"/>
      <c r="G19" s="6"/>
      <c r="H19" s="6"/>
      <c r="I19" s="7"/>
    </row>
    <row r="20" spans="1:9" ht="12.75">
      <c r="A20" s="4"/>
      <c r="B20" s="4" t="s">
        <v>14</v>
      </c>
      <c r="C20" s="8">
        <v>106397</v>
      </c>
      <c r="D20" s="5"/>
      <c r="E20" s="6"/>
      <c r="F20" s="6"/>
      <c r="G20" s="6"/>
      <c r="H20" s="6"/>
      <c r="I20" s="7"/>
    </row>
    <row r="21" spans="1:9" ht="12.75">
      <c r="A21" s="4"/>
      <c r="B21" s="4" t="s">
        <v>15</v>
      </c>
      <c r="C21" s="8">
        <v>21167</v>
      </c>
      <c r="D21" s="5"/>
      <c r="E21" s="6"/>
      <c r="F21" s="6"/>
      <c r="G21" s="6"/>
      <c r="H21" s="6"/>
      <c r="I21" s="7"/>
    </row>
    <row r="22" spans="1:9" ht="12.75">
      <c r="A22" s="4"/>
      <c r="B22" s="4" t="s">
        <v>16</v>
      </c>
      <c r="C22" s="8">
        <v>15275</v>
      </c>
      <c r="D22" s="5"/>
      <c r="E22" s="6"/>
      <c r="F22" s="6"/>
      <c r="G22" s="6"/>
      <c r="H22" s="6"/>
      <c r="I22" s="7"/>
    </row>
    <row r="23" spans="1:9" ht="12.75">
      <c r="A23" s="4"/>
      <c r="B23" s="4" t="s">
        <v>17</v>
      </c>
      <c r="C23" s="8">
        <v>25263</v>
      </c>
      <c r="D23" s="5"/>
      <c r="E23" s="6"/>
      <c r="F23" s="6"/>
      <c r="G23" s="6"/>
      <c r="H23" s="6"/>
      <c r="I23" s="7"/>
    </row>
    <row r="24" spans="1:9" ht="12.75">
      <c r="A24" s="4"/>
      <c r="B24" s="4"/>
      <c r="C24" s="8"/>
      <c r="D24" s="11" t="s">
        <v>18</v>
      </c>
      <c r="E24" s="11" t="s">
        <v>19</v>
      </c>
      <c r="F24" s="5" t="s">
        <v>20</v>
      </c>
      <c r="G24" s="6"/>
      <c r="H24" s="6"/>
      <c r="I24" s="7"/>
    </row>
    <row r="25" spans="1:9" ht="12.75">
      <c r="A25" s="4"/>
      <c r="B25" s="9" t="s">
        <v>21</v>
      </c>
      <c r="C25" s="10">
        <f>C27+C28+C29</f>
        <v>72267.5955</v>
      </c>
      <c r="D25" s="12"/>
      <c r="E25" s="12"/>
      <c r="F25" s="4" t="s">
        <v>22</v>
      </c>
      <c r="G25" s="4" t="s">
        <v>23</v>
      </c>
      <c r="H25" s="4" t="s">
        <v>24</v>
      </c>
      <c r="I25" s="4" t="s">
        <v>25</v>
      </c>
    </row>
    <row r="26" spans="1:9" ht="12.75">
      <c r="A26" s="4"/>
      <c r="B26" s="4" t="s">
        <v>12</v>
      </c>
      <c r="C26" s="8"/>
      <c r="D26" s="4"/>
      <c r="E26" s="4"/>
      <c r="F26" s="4"/>
      <c r="G26" s="4"/>
      <c r="H26" s="4"/>
      <c r="I26" s="4"/>
    </row>
    <row r="27" spans="1:9" ht="12.75">
      <c r="A27" s="4"/>
      <c r="B27" s="4" t="s">
        <v>33</v>
      </c>
      <c r="C27" s="8">
        <v>52000</v>
      </c>
      <c r="D27" s="4"/>
      <c r="E27" s="4"/>
      <c r="F27" s="4"/>
      <c r="G27" s="4"/>
      <c r="H27" s="4">
        <v>52000</v>
      </c>
      <c r="I27" s="4"/>
    </row>
    <row r="28" spans="1:9" ht="12.75">
      <c r="A28" s="4"/>
      <c r="B28" s="4" t="s">
        <v>34</v>
      </c>
      <c r="C28" s="8">
        <v>2000</v>
      </c>
      <c r="D28" s="4"/>
      <c r="E28" s="4"/>
      <c r="F28" s="4">
        <v>1000</v>
      </c>
      <c r="G28" s="4"/>
      <c r="H28" s="4"/>
      <c r="I28" s="4">
        <v>1000</v>
      </c>
    </row>
    <row r="29" spans="1:9" ht="12.75">
      <c r="A29" s="4"/>
      <c r="B29" s="4" t="s">
        <v>35</v>
      </c>
      <c r="C29" s="8">
        <f>C13*5%</f>
        <v>18267.5955</v>
      </c>
      <c r="D29" s="4"/>
      <c r="E29" s="4"/>
      <c r="F29" s="4"/>
      <c r="G29" s="4"/>
      <c r="H29" s="4"/>
      <c r="I29" s="4">
        <v>18267.6</v>
      </c>
    </row>
    <row r="30" spans="1:9" ht="12.75">
      <c r="A30" s="4"/>
      <c r="B30" s="4"/>
      <c r="C30" s="8"/>
      <c r="D30" s="4"/>
      <c r="E30" s="4"/>
      <c r="F30" s="4"/>
      <c r="G30" s="4"/>
      <c r="H30" s="4"/>
      <c r="I30" s="4"/>
    </row>
    <row r="31" spans="2:3" ht="12.75">
      <c r="B31" s="9" t="s">
        <v>31</v>
      </c>
      <c r="C31" s="8">
        <f>C16-C17-C25</f>
        <v>5498.482829999994</v>
      </c>
    </row>
  </sheetData>
  <sheetProtection/>
  <printOptions/>
  <pageMargins left="0.27569444444444446" right="0.27569444444444446" top="0.9840277777777778" bottom="0.9840277777777778" header="0.5118055555555556" footer="0.5118055555555556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I38" sqref="I38"/>
    </sheetView>
  </sheetViews>
  <sheetFormatPr defaultColWidth="9.00390625" defaultRowHeight="12.75"/>
  <cols>
    <col min="1" max="1" width="5.125" style="0" customWidth="1"/>
    <col min="2" max="2" width="50.875" style="0" customWidth="1"/>
    <col min="3" max="3" width="14.25390625" style="0" customWidth="1"/>
    <col min="9" max="9" width="18.00390625" style="0" customWidth="1"/>
    <col min="10" max="10" width="0.6171875" style="0" customWidth="1"/>
  </cols>
  <sheetData>
    <row r="1" spans="1:5" ht="12.75">
      <c r="A1" t="s">
        <v>0</v>
      </c>
      <c r="E1" t="s">
        <v>1</v>
      </c>
    </row>
    <row r="2" ht="12.75">
      <c r="E2" t="s">
        <v>2</v>
      </c>
    </row>
    <row r="3" ht="12.75">
      <c r="A3" t="s">
        <v>3</v>
      </c>
    </row>
    <row r="5" spans="5:10" ht="12.75">
      <c r="E5" s="1"/>
      <c r="F5" s="1"/>
      <c r="G5" s="1"/>
      <c r="H5" s="1"/>
      <c r="I5" s="1"/>
      <c r="J5" s="1"/>
    </row>
    <row r="6" spans="5:9" ht="12.75">
      <c r="E6" s="2"/>
      <c r="F6" s="2"/>
      <c r="G6" s="2"/>
      <c r="H6" s="2"/>
      <c r="I6" s="2"/>
    </row>
    <row r="7" spans="3:9" ht="12.75">
      <c r="C7" s="3"/>
      <c r="D7" s="3"/>
      <c r="E7" s="3"/>
      <c r="F7" s="3"/>
      <c r="G7" s="3"/>
      <c r="H7" s="3"/>
      <c r="I7" s="3"/>
    </row>
    <row r="9" spans="3:9" ht="12.75">
      <c r="C9" s="3" t="s">
        <v>68</v>
      </c>
      <c r="D9" s="3"/>
      <c r="E9" s="3"/>
      <c r="F9" s="3"/>
      <c r="G9" s="3"/>
      <c r="H9" s="3"/>
      <c r="I9" s="3"/>
    </row>
    <row r="10" spans="1:9" ht="12.75">
      <c r="A10" s="4"/>
      <c r="B10" s="4" t="s">
        <v>5</v>
      </c>
      <c r="C10" s="4">
        <v>2542.35</v>
      </c>
      <c r="D10" s="5"/>
      <c r="E10" s="6"/>
      <c r="F10" s="6"/>
      <c r="G10" s="6"/>
      <c r="H10" s="6"/>
      <c r="I10" s="7"/>
    </row>
    <row r="11" spans="1:9" ht="12.75">
      <c r="A11" s="4"/>
      <c r="B11" s="4"/>
      <c r="C11" s="8"/>
      <c r="D11" s="5"/>
      <c r="E11" s="6"/>
      <c r="F11" s="6"/>
      <c r="G11" s="6"/>
      <c r="H11" s="6"/>
      <c r="I11" s="7"/>
    </row>
    <row r="12" spans="1:9" ht="12.75">
      <c r="A12" s="4">
        <v>1</v>
      </c>
      <c r="B12" s="4" t="s">
        <v>6</v>
      </c>
      <c r="C12" s="8">
        <v>25618.64</v>
      </c>
      <c r="D12" s="5"/>
      <c r="E12" s="6"/>
      <c r="F12" s="6"/>
      <c r="G12" s="6"/>
      <c r="H12" s="6"/>
      <c r="I12" s="7"/>
    </row>
    <row r="13" spans="1:9" ht="12.75">
      <c r="A13" s="4">
        <v>2</v>
      </c>
      <c r="B13" s="4" t="s">
        <v>7</v>
      </c>
      <c r="C13" s="8">
        <v>368434.26</v>
      </c>
      <c r="D13" s="5"/>
      <c r="E13" s="6"/>
      <c r="F13" s="6"/>
      <c r="G13" s="6"/>
      <c r="H13" s="6"/>
      <c r="I13" s="7"/>
    </row>
    <row r="14" spans="1:9" ht="12.75">
      <c r="A14" s="4">
        <v>3</v>
      </c>
      <c r="B14" s="4" t="s">
        <v>8</v>
      </c>
      <c r="C14" s="8">
        <f>C13*13.7%</f>
        <v>50475.493619999994</v>
      </c>
      <c r="D14" s="5"/>
      <c r="E14" s="6"/>
      <c r="F14" s="6"/>
      <c r="G14" s="6"/>
      <c r="H14" s="6"/>
      <c r="I14" s="7"/>
    </row>
    <row r="15" spans="1:9" ht="12.75">
      <c r="A15" s="4">
        <v>4</v>
      </c>
      <c r="B15" s="4" t="s">
        <v>9</v>
      </c>
      <c r="C15" s="8">
        <f>C13-C14</f>
        <v>317958.76638000004</v>
      </c>
      <c r="D15" s="5"/>
      <c r="E15" s="6"/>
      <c r="F15" s="6"/>
      <c r="G15" s="6"/>
      <c r="H15" s="6"/>
      <c r="I15" s="7"/>
    </row>
    <row r="16" spans="1:9" ht="12.75">
      <c r="A16" s="4">
        <v>5</v>
      </c>
      <c r="B16" s="4" t="s">
        <v>10</v>
      </c>
      <c r="C16" s="8">
        <f>C12+C15</f>
        <v>343577.40638000006</v>
      </c>
      <c r="D16" s="5"/>
      <c r="E16" s="6"/>
      <c r="F16" s="6"/>
      <c r="G16" s="6"/>
      <c r="H16" s="6"/>
      <c r="I16" s="7"/>
    </row>
    <row r="17" spans="1:9" ht="12.75">
      <c r="A17" s="4"/>
      <c r="B17" s="9" t="s">
        <v>11</v>
      </c>
      <c r="C17" s="10">
        <f>C19+C20+C21+C22</f>
        <v>167591.77000000002</v>
      </c>
      <c r="D17" s="5"/>
      <c r="E17" s="6"/>
      <c r="F17" s="6"/>
      <c r="G17" s="6"/>
      <c r="H17" s="6"/>
      <c r="I17" s="7"/>
    </row>
    <row r="18" spans="1:9" ht="12.75">
      <c r="A18" s="4"/>
      <c r="B18" s="4" t="s">
        <v>12</v>
      </c>
      <c r="C18" s="8"/>
      <c r="D18" s="5"/>
      <c r="E18" s="6"/>
      <c r="F18" s="6"/>
      <c r="G18" s="6"/>
      <c r="H18" s="6"/>
      <c r="I18" s="7"/>
    </row>
    <row r="19" spans="1:9" ht="12.75">
      <c r="A19" s="4"/>
      <c r="B19" s="4" t="s">
        <v>13</v>
      </c>
      <c r="C19" s="8">
        <v>20866</v>
      </c>
      <c r="D19" s="5"/>
      <c r="E19" s="6"/>
      <c r="F19" s="6"/>
      <c r="G19" s="6"/>
      <c r="H19" s="6"/>
      <c r="I19" s="7"/>
    </row>
    <row r="20" spans="1:9" ht="12.75">
      <c r="A20" s="4"/>
      <c r="B20" s="4" t="s">
        <v>14</v>
      </c>
      <c r="C20" s="8">
        <v>108634.77</v>
      </c>
      <c r="D20" s="5"/>
      <c r="E20" s="6"/>
      <c r="F20" s="6"/>
      <c r="G20" s="6"/>
      <c r="H20" s="6"/>
      <c r="I20" s="7"/>
    </row>
    <row r="21" spans="1:9" ht="12.75">
      <c r="A21" s="4"/>
      <c r="B21" s="4" t="s">
        <v>15</v>
      </c>
      <c r="C21" s="8">
        <v>22470</v>
      </c>
      <c r="D21" s="5"/>
      <c r="E21" s="6"/>
      <c r="F21" s="6"/>
      <c r="G21" s="6"/>
      <c r="H21" s="6"/>
      <c r="I21" s="7"/>
    </row>
    <row r="22" spans="1:9" ht="12.75">
      <c r="A22" s="4"/>
      <c r="B22" s="4" t="s">
        <v>16</v>
      </c>
      <c r="C22" s="8">
        <v>15621</v>
      </c>
      <c r="D22" s="5"/>
      <c r="E22" s="6"/>
      <c r="F22" s="6"/>
      <c r="G22" s="6"/>
      <c r="H22" s="6"/>
      <c r="I22" s="7"/>
    </row>
    <row r="23" spans="1:9" ht="12.75">
      <c r="A23" s="4"/>
      <c r="B23" s="4" t="s">
        <v>17</v>
      </c>
      <c r="C23" s="8"/>
      <c r="D23" s="5"/>
      <c r="E23" s="6"/>
      <c r="F23" s="6"/>
      <c r="G23" s="6"/>
      <c r="H23" s="6"/>
      <c r="I23" s="7"/>
    </row>
    <row r="24" spans="1:9" ht="12.75">
      <c r="A24" s="4"/>
      <c r="B24" s="4"/>
      <c r="C24" s="8"/>
      <c r="D24" s="11" t="s">
        <v>18</v>
      </c>
      <c r="E24" s="11" t="s">
        <v>19</v>
      </c>
      <c r="F24" s="5" t="s">
        <v>20</v>
      </c>
      <c r="G24" s="6"/>
      <c r="H24" s="6"/>
      <c r="I24" s="7"/>
    </row>
    <row r="25" spans="1:9" ht="12.75">
      <c r="A25" s="4"/>
      <c r="B25" s="9" t="s">
        <v>21</v>
      </c>
      <c r="C25" s="10">
        <f>C27+C28+C29+C30+C31</f>
        <v>153780.713</v>
      </c>
      <c r="D25" s="12"/>
      <c r="E25" s="12"/>
      <c r="F25" s="4" t="s">
        <v>22</v>
      </c>
      <c r="G25" s="4" t="s">
        <v>23</v>
      </c>
      <c r="H25" s="4" t="s">
        <v>24</v>
      </c>
      <c r="I25" s="4" t="s">
        <v>25</v>
      </c>
    </row>
    <row r="26" spans="1:9" ht="12.75">
      <c r="A26" s="4"/>
      <c r="B26" s="4" t="s">
        <v>12</v>
      </c>
      <c r="C26" s="8"/>
      <c r="D26" s="4"/>
      <c r="E26" s="4"/>
      <c r="F26" s="4"/>
      <c r="G26" s="4"/>
      <c r="H26" s="4"/>
      <c r="I26" s="4"/>
    </row>
    <row r="27" spans="1:9" ht="12.75">
      <c r="A27" s="4"/>
      <c r="B27" s="4" t="s">
        <v>37</v>
      </c>
      <c r="C27" s="8">
        <v>5593</v>
      </c>
      <c r="D27" s="4"/>
      <c r="E27" s="4"/>
      <c r="F27" s="4"/>
      <c r="G27" s="4">
        <v>5593</v>
      </c>
      <c r="H27" s="4"/>
      <c r="I27" s="4"/>
    </row>
    <row r="28" spans="1:9" ht="25.5">
      <c r="A28" s="4"/>
      <c r="B28" s="15" t="s">
        <v>69</v>
      </c>
      <c r="C28" s="8">
        <v>95211</v>
      </c>
      <c r="D28" s="4"/>
      <c r="E28" s="4"/>
      <c r="F28" s="4"/>
      <c r="G28" s="4"/>
      <c r="H28" s="4">
        <v>95211</v>
      </c>
      <c r="I28" s="4"/>
    </row>
    <row r="29" spans="1:9" ht="12.75">
      <c r="A29" s="4"/>
      <c r="B29" s="4" t="s">
        <v>34</v>
      </c>
      <c r="C29" s="8">
        <v>3690</v>
      </c>
      <c r="D29" s="4"/>
      <c r="E29" s="4"/>
      <c r="F29" s="4">
        <v>1845</v>
      </c>
      <c r="G29" s="4"/>
      <c r="H29" s="4"/>
      <c r="I29" s="4">
        <v>1845</v>
      </c>
    </row>
    <row r="30" spans="1:9" ht="12.75">
      <c r="A30" s="4"/>
      <c r="B30" s="4" t="s">
        <v>59</v>
      </c>
      <c r="C30" s="8">
        <v>30865</v>
      </c>
      <c r="D30" s="4"/>
      <c r="E30" s="4"/>
      <c r="F30" s="4"/>
      <c r="G30" s="4">
        <v>15432</v>
      </c>
      <c r="H30" s="4">
        <v>15433</v>
      </c>
      <c r="I30" s="4"/>
    </row>
    <row r="31" spans="1:9" ht="12.75">
      <c r="A31" s="4"/>
      <c r="B31" s="4" t="s">
        <v>62</v>
      </c>
      <c r="C31" s="8">
        <f>C13*5%</f>
        <v>18421.713</v>
      </c>
      <c r="D31" s="4"/>
      <c r="E31" s="4"/>
      <c r="F31" s="4"/>
      <c r="G31" s="4"/>
      <c r="H31" s="4"/>
      <c r="I31" s="4">
        <v>18421.71</v>
      </c>
    </row>
    <row r="32" spans="1:9" ht="12.75">
      <c r="A32" s="4"/>
      <c r="B32" s="4"/>
      <c r="C32" s="8"/>
      <c r="D32" s="4"/>
      <c r="E32" s="4"/>
      <c r="F32" s="4"/>
      <c r="G32" s="4"/>
      <c r="H32" s="4"/>
      <c r="I32" s="4"/>
    </row>
    <row r="33" spans="2:3" ht="12.75">
      <c r="B33" s="9" t="s">
        <v>31</v>
      </c>
      <c r="C33" s="8">
        <f>C16-C17-C25</f>
        <v>22204.92338000005</v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I31" sqref="I31"/>
    </sheetView>
  </sheetViews>
  <sheetFormatPr defaultColWidth="9.00390625" defaultRowHeight="12.75"/>
  <cols>
    <col min="1" max="1" width="5.125" style="0" customWidth="1"/>
    <col min="2" max="2" width="50.875" style="0" customWidth="1"/>
    <col min="3" max="3" width="14.25390625" style="0" customWidth="1"/>
    <col min="9" max="9" width="17.75390625" style="0" customWidth="1"/>
    <col min="10" max="10" width="0.6171875" style="0" customWidth="1"/>
  </cols>
  <sheetData>
    <row r="1" spans="1:5" ht="12.75">
      <c r="A1" t="s">
        <v>0</v>
      </c>
      <c r="E1" t="s">
        <v>1</v>
      </c>
    </row>
    <row r="2" ht="12.75">
      <c r="E2" t="s">
        <v>2</v>
      </c>
    </row>
    <row r="3" ht="12.75">
      <c r="A3" t="s">
        <v>3</v>
      </c>
    </row>
    <row r="5" spans="5:10" ht="12.75">
      <c r="E5" s="1"/>
      <c r="F5" s="1"/>
      <c r="G5" s="1"/>
      <c r="H5" s="1"/>
      <c r="I5" s="1"/>
      <c r="J5" s="1"/>
    </row>
    <row r="6" spans="5:9" ht="12.75">
      <c r="E6" s="2"/>
      <c r="F6" s="2"/>
      <c r="G6" s="2"/>
      <c r="H6" s="2"/>
      <c r="I6" s="2"/>
    </row>
    <row r="7" spans="3:9" ht="12.75">
      <c r="C7" s="3"/>
      <c r="D7" s="3"/>
      <c r="E7" s="3"/>
      <c r="F7" s="3"/>
      <c r="G7" s="3"/>
      <c r="H7" s="3"/>
      <c r="I7" s="3"/>
    </row>
    <row r="9" spans="3:9" ht="12.75">
      <c r="C9" s="3" t="s">
        <v>70</v>
      </c>
      <c r="D9" s="3"/>
      <c r="E9" s="3"/>
      <c r="F9" s="3"/>
      <c r="G9" s="3"/>
      <c r="H9" s="3"/>
      <c r="I9" s="3"/>
    </row>
    <row r="10" spans="1:9" ht="12.75">
      <c r="A10" s="4"/>
      <c r="B10" s="4" t="s">
        <v>5</v>
      </c>
      <c r="C10" s="4">
        <v>3106.7</v>
      </c>
      <c r="D10" s="5"/>
      <c r="E10" s="6"/>
      <c r="F10" s="6"/>
      <c r="G10" s="6"/>
      <c r="H10" s="6"/>
      <c r="I10" s="7"/>
    </row>
    <row r="11" spans="1:9" ht="12.75">
      <c r="A11" s="4"/>
      <c r="B11" s="4"/>
      <c r="C11" s="8"/>
      <c r="D11" s="5"/>
      <c r="E11" s="6"/>
      <c r="F11" s="6"/>
      <c r="G11" s="6"/>
      <c r="H11" s="6"/>
      <c r="I11" s="7"/>
    </row>
    <row r="12" spans="1:9" ht="12.75">
      <c r="A12" s="4">
        <v>1</v>
      </c>
      <c r="B12" s="4" t="s">
        <v>6</v>
      </c>
      <c r="C12" s="8">
        <v>-24458.82</v>
      </c>
      <c r="D12" s="5"/>
      <c r="E12" s="6"/>
      <c r="F12" s="6"/>
      <c r="G12" s="6"/>
      <c r="H12" s="6"/>
      <c r="I12" s="7"/>
    </row>
    <row r="13" spans="1:9" ht="12.75">
      <c r="A13" s="4">
        <v>2</v>
      </c>
      <c r="B13" s="4" t="s">
        <v>7</v>
      </c>
      <c r="C13" s="8">
        <v>415827.84</v>
      </c>
      <c r="D13" s="5"/>
      <c r="E13" s="6"/>
      <c r="F13" s="6"/>
      <c r="G13" s="6"/>
      <c r="H13" s="6"/>
      <c r="I13" s="7"/>
    </row>
    <row r="14" spans="1:9" ht="12.75">
      <c r="A14" s="4">
        <v>3</v>
      </c>
      <c r="B14" s="4" t="s">
        <v>8</v>
      </c>
      <c r="C14" s="8">
        <f>C13*13.7%</f>
        <v>56968.414079999995</v>
      </c>
      <c r="D14" s="5"/>
      <c r="E14" s="6"/>
      <c r="F14" s="6"/>
      <c r="G14" s="6"/>
      <c r="H14" s="6"/>
      <c r="I14" s="7"/>
    </row>
    <row r="15" spans="1:9" ht="12.75">
      <c r="A15" s="4">
        <v>4</v>
      </c>
      <c r="B15" s="4" t="s">
        <v>9</v>
      </c>
      <c r="C15" s="8">
        <f>C13-C14</f>
        <v>358859.42592</v>
      </c>
      <c r="D15" s="5"/>
      <c r="E15" s="6"/>
      <c r="F15" s="6"/>
      <c r="G15" s="6"/>
      <c r="H15" s="6"/>
      <c r="I15" s="7"/>
    </row>
    <row r="16" spans="1:9" ht="12.75">
      <c r="A16" s="4">
        <v>5</v>
      </c>
      <c r="B16" s="4" t="s">
        <v>10</v>
      </c>
      <c r="C16" s="8">
        <f>C12+C15</f>
        <v>334400.60592</v>
      </c>
      <c r="D16" s="5"/>
      <c r="E16" s="6"/>
      <c r="F16" s="6"/>
      <c r="G16" s="6"/>
      <c r="H16" s="6"/>
      <c r="I16" s="7"/>
    </row>
    <row r="17" spans="1:9" ht="12.75">
      <c r="A17" s="4"/>
      <c r="B17" s="9" t="s">
        <v>11</v>
      </c>
      <c r="C17" s="10">
        <f>C19+C20+C21+C22</f>
        <v>206535</v>
      </c>
      <c r="D17" s="5"/>
      <c r="E17" s="6"/>
      <c r="F17" s="6"/>
      <c r="G17" s="6"/>
      <c r="H17" s="6"/>
      <c r="I17" s="7"/>
    </row>
    <row r="18" spans="1:9" ht="12.75">
      <c r="A18" s="4"/>
      <c r="B18" s="4" t="s">
        <v>12</v>
      </c>
      <c r="C18" s="8"/>
      <c r="D18" s="5"/>
      <c r="E18" s="6"/>
      <c r="F18" s="6"/>
      <c r="G18" s="6"/>
      <c r="H18" s="6"/>
      <c r="I18" s="7"/>
    </row>
    <row r="19" spans="1:9" ht="12.75">
      <c r="A19" s="4"/>
      <c r="B19" s="4" t="s">
        <v>13</v>
      </c>
      <c r="C19" s="8">
        <v>45182</v>
      </c>
      <c r="D19" s="5"/>
      <c r="E19" s="6"/>
      <c r="F19" s="6"/>
      <c r="G19" s="6"/>
      <c r="H19" s="6"/>
      <c r="I19" s="7"/>
    </row>
    <row r="20" spans="1:9" ht="12.75">
      <c r="A20" s="4"/>
      <c r="B20" s="4" t="s">
        <v>14</v>
      </c>
      <c r="C20" s="8">
        <v>109437</v>
      </c>
      <c r="D20" s="5"/>
      <c r="E20" s="6"/>
      <c r="F20" s="6"/>
      <c r="G20" s="6"/>
      <c r="H20" s="6"/>
      <c r="I20" s="7"/>
    </row>
    <row r="21" spans="1:9" ht="12.75">
      <c r="A21" s="4"/>
      <c r="B21" s="4" t="s">
        <v>15</v>
      </c>
      <c r="C21" s="8">
        <v>29832</v>
      </c>
      <c r="D21" s="5"/>
      <c r="E21" s="6"/>
      <c r="F21" s="6"/>
      <c r="G21" s="6"/>
      <c r="H21" s="6"/>
      <c r="I21" s="7"/>
    </row>
    <row r="22" spans="1:9" ht="12.75">
      <c r="A22" s="4"/>
      <c r="B22" s="4" t="s">
        <v>16</v>
      </c>
      <c r="C22" s="8">
        <v>22084</v>
      </c>
      <c r="D22" s="5"/>
      <c r="E22" s="6"/>
      <c r="F22" s="6"/>
      <c r="G22" s="6"/>
      <c r="H22" s="6"/>
      <c r="I22" s="7"/>
    </row>
    <row r="23" spans="1:9" ht="12.75">
      <c r="A23" s="4"/>
      <c r="B23" s="4" t="s">
        <v>17</v>
      </c>
      <c r="C23" s="8"/>
      <c r="D23" s="5"/>
      <c r="E23" s="6"/>
      <c r="F23" s="6"/>
      <c r="G23" s="6"/>
      <c r="H23" s="6"/>
      <c r="I23" s="7"/>
    </row>
    <row r="24" spans="1:9" ht="12.75">
      <c r="A24" s="4"/>
      <c r="B24" s="4"/>
      <c r="C24" s="8"/>
      <c r="D24" s="11" t="s">
        <v>18</v>
      </c>
      <c r="E24" s="11" t="s">
        <v>19</v>
      </c>
      <c r="F24" s="5" t="s">
        <v>20</v>
      </c>
      <c r="G24" s="6"/>
      <c r="H24" s="6"/>
      <c r="I24" s="7"/>
    </row>
    <row r="25" spans="1:9" ht="12.75">
      <c r="A25" s="4"/>
      <c r="B25" s="9" t="s">
        <v>21</v>
      </c>
      <c r="C25" s="10">
        <f>C27+C28+C29+C30+C31</f>
        <v>104582.392</v>
      </c>
      <c r="D25" s="12"/>
      <c r="E25" s="12"/>
      <c r="F25" s="4" t="s">
        <v>22</v>
      </c>
      <c r="G25" s="4" t="s">
        <v>23</v>
      </c>
      <c r="H25" s="4" t="s">
        <v>24</v>
      </c>
      <c r="I25" s="4" t="s">
        <v>25</v>
      </c>
    </row>
    <row r="26" spans="1:9" ht="12.75">
      <c r="A26" s="4"/>
      <c r="B26" s="4" t="s">
        <v>12</v>
      </c>
      <c r="C26" s="8"/>
      <c r="D26" s="4"/>
      <c r="E26" s="4"/>
      <c r="F26" s="4"/>
      <c r="G26" s="4"/>
      <c r="H26" s="4"/>
      <c r="I26" s="4"/>
    </row>
    <row r="27" spans="1:9" ht="12.75">
      <c r="A27" s="4"/>
      <c r="B27" s="4" t="s">
        <v>37</v>
      </c>
      <c r="C27" s="8">
        <v>5939</v>
      </c>
      <c r="D27" s="4"/>
      <c r="E27" s="4"/>
      <c r="F27" s="4"/>
      <c r="G27" s="4">
        <v>2970</v>
      </c>
      <c r="H27" s="4">
        <v>2969</v>
      </c>
      <c r="I27" s="4"/>
    </row>
    <row r="28" spans="1:9" ht="12.75">
      <c r="A28" s="4"/>
      <c r="B28" s="4" t="s">
        <v>71</v>
      </c>
      <c r="C28" s="8">
        <v>6100</v>
      </c>
      <c r="D28" s="4"/>
      <c r="E28" s="4"/>
      <c r="F28" s="4">
        <v>3050</v>
      </c>
      <c r="G28" s="4"/>
      <c r="H28" s="4"/>
      <c r="I28" s="4">
        <v>3050</v>
      </c>
    </row>
    <row r="29" spans="1:9" ht="12.75">
      <c r="A29" s="4"/>
      <c r="B29" s="4" t="s">
        <v>52</v>
      </c>
      <c r="C29" s="8">
        <v>19552</v>
      </c>
      <c r="D29" s="4"/>
      <c r="E29" s="4"/>
      <c r="F29" s="4"/>
      <c r="G29" s="4"/>
      <c r="H29" s="4">
        <v>19552</v>
      </c>
      <c r="I29" s="4"/>
    </row>
    <row r="30" spans="1:9" ht="12.75">
      <c r="A30" s="4"/>
      <c r="B30" s="4" t="s">
        <v>62</v>
      </c>
      <c r="C30" s="8">
        <f>C13*5%</f>
        <v>20791.392000000003</v>
      </c>
      <c r="D30" s="4"/>
      <c r="E30" s="4"/>
      <c r="F30" s="4"/>
      <c r="G30" s="4"/>
      <c r="H30" s="4"/>
      <c r="I30" s="4">
        <v>20791.39</v>
      </c>
    </row>
    <row r="31" spans="1:9" ht="12.75">
      <c r="A31" s="4"/>
      <c r="B31" s="4" t="s">
        <v>33</v>
      </c>
      <c r="C31" s="8">
        <v>52200</v>
      </c>
      <c r="D31" s="4"/>
      <c r="E31" s="4"/>
      <c r="F31" s="4"/>
      <c r="G31" s="4"/>
      <c r="H31" s="4">
        <v>52200</v>
      </c>
      <c r="I31" s="4"/>
    </row>
    <row r="32" spans="2:3" ht="12.75">
      <c r="B32" s="9" t="s">
        <v>31</v>
      </c>
      <c r="C32" s="8">
        <f>C16-C17-C25</f>
        <v>23283.213919999995</v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C30" sqref="C30"/>
    </sheetView>
  </sheetViews>
  <sheetFormatPr defaultColWidth="9.00390625" defaultRowHeight="12.75"/>
  <cols>
    <col min="1" max="1" width="5.125" style="0" customWidth="1"/>
    <col min="2" max="2" width="50.875" style="0" customWidth="1"/>
    <col min="3" max="3" width="14.25390625" style="0" customWidth="1"/>
    <col min="9" max="9" width="14.25390625" style="0" customWidth="1"/>
    <col min="10" max="10" width="6.25390625" style="0" customWidth="1"/>
  </cols>
  <sheetData>
    <row r="1" spans="1:5" ht="12.75">
      <c r="A1" t="s">
        <v>0</v>
      </c>
      <c r="E1" t="s">
        <v>1</v>
      </c>
    </row>
    <row r="2" ht="12.75">
      <c r="E2" t="s">
        <v>2</v>
      </c>
    </row>
    <row r="3" ht="12.75">
      <c r="A3" t="s">
        <v>3</v>
      </c>
    </row>
    <row r="5" spans="5:10" ht="12.75">
      <c r="E5" s="1"/>
      <c r="F5" s="1"/>
      <c r="G5" s="1"/>
      <c r="H5" s="1"/>
      <c r="I5" s="1"/>
      <c r="J5" s="1"/>
    </row>
    <row r="6" spans="5:9" ht="12.75">
      <c r="E6" s="2"/>
      <c r="F6" s="2"/>
      <c r="G6" s="2"/>
      <c r="H6" s="2"/>
      <c r="I6" s="2"/>
    </row>
    <row r="7" spans="3:9" ht="12.75">
      <c r="C7" s="3"/>
      <c r="D7" s="3"/>
      <c r="E7" s="3"/>
      <c r="F7" s="3"/>
      <c r="G7" s="3"/>
      <c r="H7" s="3"/>
      <c r="I7" s="3"/>
    </row>
    <row r="9" spans="3:9" ht="12.75">
      <c r="C9" s="3" t="s">
        <v>72</v>
      </c>
      <c r="D9" s="3"/>
      <c r="E9" s="3"/>
      <c r="F9" s="3"/>
      <c r="G9" s="3"/>
      <c r="H9" s="3"/>
      <c r="I9" s="3"/>
    </row>
    <row r="10" spans="1:9" ht="12.75">
      <c r="A10" s="4"/>
      <c r="B10" s="4" t="s">
        <v>5</v>
      </c>
      <c r="C10" s="4">
        <v>5009.9</v>
      </c>
      <c r="D10" s="5"/>
      <c r="E10" s="6"/>
      <c r="F10" s="6"/>
      <c r="G10" s="6"/>
      <c r="H10" s="6"/>
      <c r="I10" s="7"/>
    </row>
    <row r="11" spans="1:9" ht="12.75">
      <c r="A11" s="4"/>
      <c r="B11" s="4"/>
      <c r="C11" s="8"/>
      <c r="D11" s="5"/>
      <c r="E11" s="6"/>
      <c r="F11" s="6"/>
      <c r="G11" s="6"/>
      <c r="H11" s="6"/>
      <c r="I11" s="7"/>
    </row>
    <row r="12" spans="1:9" ht="12.75">
      <c r="A12" s="4">
        <v>1</v>
      </c>
      <c r="B12" s="4" t="s">
        <v>6</v>
      </c>
      <c r="C12" s="8">
        <v>71335.91</v>
      </c>
      <c r="D12" s="5"/>
      <c r="E12" s="6"/>
      <c r="F12" s="6"/>
      <c r="G12" s="6"/>
      <c r="H12" s="6"/>
      <c r="I12" s="7"/>
    </row>
    <row r="13" spans="1:9" ht="12.75">
      <c r="A13" s="4">
        <v>2</v>
      </c>
      <c r="B13" s="4" t="s">
        <v>7</v>
      </c>
      <c r="C13" s="8">
        <v>580342.63</v>
      </c>
      <c r="D13" s="5"/>
      <c r="E13" s="6"/>
      <c r="F13" s="6"/>
      <c r="G13" s="6"/>
      <c r="H13" s="6"/>
      <c r="I13" s="7"/>
    </row>
    <row r="14" spans="1:9" ht="12.75">
      <c r="A14" s="4">
        <v>3</v>
      </c>
      <c r="B14" s="4" t="s">
        <v>8</v>
      </c>
      <c r="C14" s="8">
        <f>C13*13.7%</f>
        <v>79506.94030999999</v>
      </c>
      <c r="D14" s="5"/>
      <c r="E14" s="6"/>
      <c r="F14" s="6"/>
      <c r="G14" s="6"/>
      <c r="H14" s="6"/>
      <c r="I14" s="7"/>
    </row>
    <row r="15" spans="1:9" ht="12.75">
      <c r="A15" s="4">
        <v>4</v>
      </c>
      <c r="B15" s="4" t="s">
        <v>9</v>
      </c>
      <c r="C15" s="8">
        <f>C13-C14</f>
        <v>500835.68969</v>
      </c>
      <c r="D15" s="5"/>
      <c r="E15" s="6"/>
      <c r="F15" s="6"/>
      <c r="G15" s="6"/>
      <c r="H15" s="6"/>
      <c r="I15" s="7"/>
    </row>
    <row r="16" spans="1:9" ht="12.75">
      <c r="A16" s="4">
        <v>5</v>
      </c>
      <c r="B16" s="4" t="s">
        <v>10</v>
      </c>
      <c r="C16" s="8">
        <f>C12+C15</f>
        <v>572171.5996900001</v>
      </c>
      <c r="D16" s="5"/>
      <c r="E16" s="6"/>
      <c r="F16" s="6"/>
      <c r="G16" s="6"/>
      <c r="H16" s="6"/>
      <c r="I16" s="7"/>
    </row>
    <row r="17" spans="1:9" ht="12.75">
      <c r="A17" s="4"/>
      <c r="B17" s="9" t="s">
        <v>11</v>
      </c>
      <c r="C17" s="10">
        <f>C19+C20+C21+C22</f>
        <v>248127</v>
      </c>
      <c r="D17" s="5"/>
      <c r="E17" s="6"/>
      <c r="F17" s="6"/>
      <c r="G17" s="6"/>
      <c r="H17" s="6"/>
      <c r="I17" s="7"/>
    </row>
    <row r="18" spans="1:9" ht="12.75">
      <c r="A18" s="4"/>
      <c r="B18" s="4" t="s">
        <v>12</v>
      </c>
      <c r="C18" s="8"/>
      <c r="D18" s="5"/>
      <c r="E18" s="6"/>
      <c r="F18" s="6"/>
      <c r="G18" s="6"/>
      <c r="H18" s="6"/>
      <c r="I18" s="7"/>
    </row>
    <row r="19" spans="1:9" ht="12.75">
      <c r="A19" s="4"/>
      <c r="B19" s="4" t="s">
        <v>13</v>
      </c>
      <c r="C19" s="8">
        <v>45431</v>
      </c>
      <c r="D19" s="5"/>
      <c r="E19" s="6"/>
      <c r="F19" s="6"/>
      <c r="G19" s="6"/>
      <c r="H19" s="6"/>
      <c r="I19" s="7"/>
    </row>
    <row r="20" spans="1:9" ht="12.75">
      <c r="A20" s="4"/>
      <c r="B20" s="4" t="s">
        <v>14</v>
      </c>
      <c r="C20" s="8">
        <v>149945</v>
      </c>
      <c r="D20" s="5"/>
      <c r="E20" s="6"/>
      <c r="F20" s="6"/>
      <c r="G20" s="6"/>
      <c r="H20" s="6"/>
      <c r="I20" s="7"/>
    </row>
    <row r="21" spans="1:9" ht="12.75">
      <c r="A21" s="4"/>
      <c r="B21" s="4" t="s">
        <v>15</v>
      </c>
      <c r="C21" s="8">
        <v>21959</v>
      </c>
      <c r="D21" s="5"/>
      <c r="E21" s="6"/>
      <c r="F21" s="6"/>
      <c r="G21" s="6"/>
      <c r="H21" s="6"/>
      <c r="I21" s="7"/>
    </row>
    <row r="22" spans="1:9" ht="12.75">
      <c r="A22" s="4"/>
      <c r="B22" s="4" t="s">
        <v>16</v>
      </c>
      <c r="C22" s="8">
        <v>30792</v>
      </c>
      <c r="D22" s="5"/>
      <c r="E22" s="6"/>
      <c r="F22" s="6"/>
      <c r="G22" s="6"/>
      <c r="H22" s="6"/>
      <c r="I22" s="7"/>
    </row>
    <row r="23" spans="1:9" ht="12.75">
      <c r="A23" s="4"/>
      <c r="B23" s="4" t="s">
        <v>17</v>
      </c>
      <c r="C23" s="8"/>
      <c r="D23" s="5"/>
      <c r="E23" s="6"/>
      <c r="F23" s="6"/>
      <c r="G23" s="6"/>
      <c r="H23" s="6"/>
      <c r="I23" s="7"/>
    </row>
    <row r="24" spans="1:9" ht="12.75">
      <c r="A24" s="4"/>
      <c r="B24" s="4"/>
      <c r="C24" s="8"/>
      <c r="D24" s="11" t="s">
        <v>18</v>
      </c>
      <c r="E24" s="11" t="s">
        <v>19</v>
      </c>
      <c r="F24" s="5" t="s">
        <v>20</v>
      </c>
      <c r="G24" s="6"/>
      <c r="H24" s="6"/>
      <c r="I24" s="7"/>
    </row>
    <row r="25" spans="1:9" ht="12.75">
      <c r="A25" s="4"/>
      <c r="B25" s="9" t="s">
        <v>21</v>
      </c>
      <c r="C25" s="10">
        <f>C27+C28+C29+C30+C31+C32+C33+C34+C35</f>
        <v>314327.1315</v>
      </c>
      <c r="D25" s="12"/>
      <c r="E25" s="12"/>
      <c r="F25" s="4" t="s">
        <v>22</v>
      </c>
      <c r="G25" s="4" t="s">
        <v>23</v>
      </c>
      <c r="H25" s="4" t="s">
        <v>24</v>
      </c>
      <c r="I25" s="4" t="s">
        <v>25</v>
      </c>
    </row>
    <row r="26" spans="1:9" ht="12.75">
      <c r="A26" s="4"/>
      <c r="B26" s="4" t="s">
        <v>12</v>
      </c>
      <c r="C26" s="8"/>
      <c r="D26" s="4"/>
      <c r="E26" s="4"/>
      <c r="F26" s="4"/>
      <c r="G26" s="4"/>
      <c r="H26" s="4"/>
      <c r="I26" s="4"/>
    </row>
    <row r="27" spans="1:9" ht="12.75">
      <c r="A27" s="4"/>
      <c r="B27" s="4" t="s">
        <v>49</v>
      </c>
      <c r="C27" s="8">
        <v>79300</v>
      </c>
      <c r="D27" s="4"/>
      <c r="E27" s="4"/>
      <c r="F27" s="4"/>
      <c r="G27" s="4"/>
      <c r="H27" s="4">
        <v>39650</v>
      </c>
      <c r="I27" s="4">
        <v>39650</v>
      </c>
    </row>
    <row r="28" spans="1:9" ht="12.75">
      <c r="A28" s="4"/>
      <c r="B28" s="4" t="s">
        <v>37</v>
      </c>
      <c r="C28" s="8">
        <v>28176</v>
      </c>
      <c r="D28" s="4"/>
      <c r="E28" s="4"/>
      <c r="F28" s="4">
        <v>7044</v>
      </c>
      <c r="G28" s="4">
        <v>7044</v>
      </c>
      <c r="H28" s="4">
        <v>7044</v>
      </c>
      <c r="I28" s="4">
        <v>7044</v>
      </c>
    </row>
    <row r="29" spans="1:9" ht="12.75">
      <c r="A29" s="4"/>
      <c r="B29" s="4" t="s">
        <v>42</v>
      </c>
      <c r="C29" s="8">
        <v>34820</v>
      </c>
      <c r="D29" s="4"/>
      <c r="E29" s="4"/>
      <c r="F29" s="4"/>
      <c r="G29" s="4"/>
      <c r="H29" s="4">
        <v>34820</v>
      </c>
      <c r="I29" s="4"/>
    </row>
    <row r="30" spans="1:9" ht="12.75">
      <c r="A30" s="4"/>
      <c r="B30" s="4" t="s">
        <v>71</v>
      </c>
      <c r="C30" s="8">
        <v>4802</v>
      </c>
      <c r="D30" s="4"/>
      <c r="E30" s="4"/>
      <c r="F30" s="4">
        <v>2400</v>
      </c>
      <c r="G30" s="4"/>
      <c r="H30" s="4"/>
      <c r="I30" s="4">
        <v>2402</v>
      </c>
    </row>
    <row r="31" spans="1:9" ht="12.75">
      <c r="A31" s="4"/>
      <c r="B31" s="4" t="s">
        <v>73</v>
      </c>
      <c r="C31" s="8">
        <v>42850</v>
      </c>
      <c r="D31" s="4"/>
      <c r="E31" s="4"/>
      <c r="F31" s="4"/>
      <c r="G31" s="4">
        <v>42850</v>
      </c>
      <c r="H31" s="4"/>
      <c r="I31" s="4"/>
    </row>
    <row r="32" spans="1:9" ht="12.75">
      <c r="A32" s="4"/>
      <c r="B32" s="4" t="s">
        <v>62</v>
      </c>
      <c r="C32" s="8">
        <f>C13*5%</f>
        <v>29017.131500000003</v>
      </c>
      <c r="D32" s="4"/>
      <c r="E32" s="4"/>
      <c r="F32" s="4"/>
      <c r="G32" s="4"/>
      <c r="H32" s="4"/>
      <c r="I32" s="4">
        <v>29017.13</v>
      </c>
    </row>
    <row r="33" spans="1:9" ht="12.75">
      <c r="A33" s="4"/>
      <c r="B33" s="4" t="s">
        <v>67</v>
      </c>
      <c r="C33" s="8">
        <v>15151</v>
      </c>
      <c r="D33" s="4"/>
      <c r="E33" s="4"/>
      <c r="F33" s="4"/>
      <c r="G33" s="4"/>
      <c r="H33" s="4">
        <v>15151</v>
      </c>
      <c r="I33" s="4"/>
    </row>
    <row r="34" spans="1:9" ht="12.75">
      <c r="A34" s="4"/>
      <c r="B34" s="4" t="s">
        <v>74</v>
      </c>
      <c r="C34" s="8">
        <v>69711</v>
      </c>
      <c r="D34" s="4"/>
      <c r="E34" s="4"/>
      <c r="F34" s="4"/>
      <c r="G34" s="4"/>
      <c r="H34" s="4">
        <v>69711</v>
      </c>
      <c r="I34" s="4"/>
    </row>
    <row r="35" spans="1:9" ht="12.75">
      <c r="A35" s="4"/>
      <c r="B35" s="4" t="s">
        <v>52</v>
      </c>
      <c r="C35" s="8">
        <v>10500</v>
      </c>
      <c r="D35" s="4"/>
      <c r="E35" s="4"/>
      <c r="F35" s="4"/>
      <c r="G35" s="4">
        <v>10500</v>
      </c>
      <c r="H35" s="4"/>
      <c r="I35" s="4"/>
    </row>
    <row r="36" spans="2:3" ht="12.75">
      <c r="B36" s="9" t="s">
        <v>31</v>
      </c>
      <c r="C36" s="8">
        <f>C16-C17-C25</f>
        <v>9717.468190000043</v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G36" sqref="G36"/>
    </sheetView>
  </sheetViews>
  <sheetFormatPr defaultColWidth="9.00390625" defaultRowHeight="12.75"/>
  <cols>
    <col min="1" max="1" width="5.125" style="0" customWidth="1"/>
    <col min="2" max="2" width="50.875" style="0" customWidth="1"/>
    <col min="3" max="3" width="14.25390625" style="0" customWidth="1"/>
    <col min="9" max="9" width="13.75390625" style="0" customWidth="1"/>
    <col min="10" max="10" width="10.00390625" style="0" customWidth="1"/>
  </cols>
  <sheetData>
    <row r="1" spans="1:5" ht="12.75">
      <c r="A1" t="s">
        <v>0</v>
      </c>
      <c r="E1" t="s">
        <v>1</v>
      </c>
    </row>
    <row r="2" ht="12.75">
      <c r="E2" t="s">
        <v>2</v>
      </c>
    </row>
    <row r="3" ht="12.75">
      <c r="A3" t="s">
        <v>3</v>
      </c>
    </row>
    <row r="5" spans="5:10" ht="12.75">
      <c r="E5" s="1"/>
      <c r="F5" s="1"/>
      <c r="G5" s="1"/>
      <c r="H5" s="1"/>
      <c r="I5" s="1"/>
      <c r="J5" s="1"/>
    </row>
    <row r="6" spans="5:9" ht="12.75">
      <c r="E6" s="2"/>
      <c r="F6" s="2"/>
      <c r="G6" s="2"/>
      <c r="H6" s="2"/>
      <c r="I6" s="2"/>
    </row>
    <row r="7" spans="3:9" ht="12.75">
      <c r="C7" s="3"/>
      <c r="D7" s="3"/>
      <c r="E7" s="3"/>
      <c r="F7" s="3"/>
      <c r="G7" s="3"/>
      <c r="H7" s="3"/>
      <c r="I7" s="3"/>
    </row>
    <row r="9" spans="3:9" ht="12.75">
      <c r="C9" s="3" t="s">
        <v>75</v>
      </c>
      <c r="D9" s="3"/>
      <c r="E9" s="3"/>
      <c r="F9" s="3"/>
      <c r="G9" s="3"/>
      <c r="H9" s="3"/>
      <c r="I9" s="3"/>
    </row>
    <row r="10" spans="1:9" ht="12.75">
      <c r="A10" s="4"/>
      <c r="B10" s="4" t="s">
        <v>5</v>
      </c>
      <c r="C10" s="4">
        <v>3242.4</v>
      </c>
      <c r="D10" s="5"/>
      <c r="E10" s="6"/>
      <c r="F10" s="6"/>
      <c r="G10" s="6"/>
      <c r="H10" s="6"/>
      <c r="I10" s="7"/>
    </row>
    <row r="11" spans="1:9" ht="12.75">
      <c r="A11" s="4"/>
      <c r="B11" s="4"/>
      <c r="C11" s="8"/>
      <c r="D11" s="5"/>
      <c r="E11" s="6"/>
      <c r="F11" s="6"/>
      <c r="G11" s="6"/>
      <c r="H11" s="6"/>
      <c r="I11" s="7"/>
    </row>
    <row r="12" spans="1:9" ht="12.75">
      <c r="A12" s="4">
        <v>1</v>
      </c>
      <c r="B12" s="4" t="s">
        <v>6</v>
      </c>
      <c r="C12" s="8">
        <v>18221.81</v>
      </c>
      <c r="D12" s="5"/>
      <c r="E12" s="6"/>
      <c r="F12" s="6"/>
      <c r="G12" s="6"/>
      <c r="H12" s="6"/>
      <c r="I12" s="7"/>
    </row>
    <row r="13" spans="1:9" ht="12.75">
      <c r="A13" s="4">
        <v>2</v>
      </c>
      <c r="B13" s="4" t="s">
        <v>7</v>
      </c>
      <c r="C13" s="8">
        <v>452878.99</v>
      </c>
      <c r="D13" s="5"/>
      <c r="E13" s="6"/>
      <c r="F13" s="6"/>
      <c r="G13" s="6"/>
      <c r="H13" s="6"/>
      <c r="I13" s="7"/>
    </row>
    <row r="14" spans="1:9" ht="12.75">
      <c r="A14" s="4">
        <v>3</v>
      </c>
      <c r="B14" s="4" t="s">
        <v>8</v>
      </c>
      <c r="C14" s="8">
        <f>C13*13.7%</f>
        <v>62044.42162999999</v>
      </c>
      <c r="D14" s="5"/>
      <c r="E14" s="6"/>
      <c r="F14" s="6"/>
      <c r="G14" s="6"/>
      <c r="H14" s="6"/>
      <c r="I14" s="7"/>
    </row>
    <row r="15" spans="1:9" ht="12.75">
      <c r="A15" s="4">
        <v>4</v>
      </c>
      <c r="B15" s="4" t="s">
        <v>9</v>
      </c>
      <c r="C15" s="8">
        <f>C13-C14</f>
        <v>390834.56837</v>
      </c>
      <c r="D15" s="5"/>
      <c r="E15" s="6"/>
      <c r="F15" s="6"/>
      <c r="G15" s="6"/>
      <c r="H15" s="6"/>
      <c r="I15" s="7"/>
    </row>
    <row r="16" spans="1:9" ht="12.75">
      <c r="A16" s="4">
        <v>5</v>
      </c>
      <c r="B16" s="4" t="s">
        <v>10</v>
      </c>
      <c r="C16" s="8">
        <f>C12+C15</f>
        <v>409056.37837</v>
      </c>
      <c r="D16" s="5"/>
      <c r="E16" s="6"/>
      <c r="F16" s="6"/>
      <c r="G16" s="6"/>
      <c r="H16" s="6"/>
      <c r="I16" s="7"/>
    </row>
    <row r="17" spans="1:9" ht="12.75">
      <c r="A17" s="4"/>
      <c r="B17" s="9" t="s">
        <v>11</v>
      </c>
      <c r="C17" s="10">
        <f>C19+C20+C21+C22</f>
        <v>221991</v>
      </c>
      <c r="D17" s="5"/>
      <c r="E17" s="6"/>
      <c r="F17" s="6"/>
      <c r="G17" s="6"/>
      <c r="H17" s="6"/>
      <c r="I17" s="7"/>
    </row>
    <row r="18" spans="1:9" ht="12.75">
      <c r="A18" s="4"/>
      <c r="B18" s="4" t="s">
        <v>12</v>
      </c>
      <c r="C18" s="8"/>
      <c r="D18" s="5"/>
      <c r="E18" s="6"/>
      <c r="F18" s="6"/>
      <c r="G18" s="6"/>
      <c r="H18" s="6"/>
      <c r="I18" s="7"/>
    </row>
    <row r="19" spans="1:9" ht="12.75">
      <c r="A19" s="4"/>
      <c r="B19" s="4" t="s">
        <v>13</v>
      </c>
      <c r="C19" s="8">
        <v>41180</v>
      </c>
      <c r="D19" s="5"/>
      <c r="E19" s="6"/>
      <c r="F19" s="6"/>
      <c r="G19" s="6"/>
      <c r="H19" s="6"/>
      <c r="I19" s="7"/>
    </row>
    <row r="20" spans="1:9" ht="12.75">
      <c r="A20" s="4"/>
      <c r="B20" s="4" t="s">
        <v>14</v>
      </c>
      <c r="C20" s="8">
        <v>115785</v>
      </c>
      <c r="D20" s="5"/>
      <c r="E20" s="6"/>
      <c r="F20" s="6"/>
      <c r="G20" s="6"/>
      <c r="H20" s="6"/>
      <c r="I20" s="7"/>
    </row>
    <row r="21" spans="1:9" ht="12.75">
      <c r="A21" s="4"/>
      <c r="B21" s="4" t="s">
        <v>15</v>
      </c>
      <c r="C21" s="8">
        <v>45103</v>
      </c>
      <c r="D21" s="5"/>
      <c r="E21" s="6"/>
      <c r="F21" s="6"/>
      <c r="G21" s="6"/>
      <c r="H21" s="6"/>
      <c r="I21" s="7"/>
    </row>
    <row r="22" spans="1:9" ht="12.75">
      <c r="A22" s="4"/>
      <c r="B22" s="4" t="s">
        <v>16</v>
      </c>
      <c r="C22" s="8">
        <v>19923</v>
      </c>
      <c r="D22" s="5"/>
      <c r="E22" s="6"/>
      <c r="F22" s="6"/>
      <c r="G22" s="6"/>
      <c r="H22" s="6"/>
      <c r="I22" s="7"/>
    </row>
    <row r="23" spans="1:9" ht="12.75">
      <c r="A23" s="4"/>
      <c r="B23" s="4" t="s">
        <v>17</v>
      </c>
      <c r="C23" s="8"/>
      <c r="D23" s="5"/>
      <c r="E23" s="6"/>
      <c r="F23" s="6"/>
      <c r="G23" s="6"/>
      <c r="H23" s="6"/>
      <c r="I23" s="7"/>
    </row>
    <row r="24" spans="1:9" ht="12.75">
      <c r="A24" s="4"/>
      <c r="B24" s="4"/>
      <c r="C24" s="8"/>
      <c r="D24" s="11" t="s">
        <v>18</v>
      </c>
      <c r="E24" s="11" t="s">
        <v>19</v>
      </c>
      <c r="F24" s="5" t="s">
        <v>20</v>
      </c>
      <c r="G24" s="6"/>
      <c r="H24" s="6"/>
      <c r="I24" s="7"/>
    </row>
    <row r="25" spans="1:9" ht="12.75">
      <c r="A25" s="4"/>
      <c r="B25" s="9" t="s">
        <v>21</v>
      </c>
      <c r="C25" s="10">
        <f>C27+C28+C29+C30</f>
        <v>169193.9495</v>
      </c>
      <c r="D25" s="12"/>
      <c r="E25" s="12"/>
      <c r="F25" s="4" t="s">
        <v>22</v>
      </c>
      <c r="G25" s="4" t="s">
        <v>23</v>
      </c>
      <c r="H25" s="4" t="s">
        <v>24</v>
      </c>
      <c r="I25" s="4" t="s">
        <v>25</v>
      </c>
    </row>
    <row r="26" spans="1:9" ht="12.75">
      <c r="A26" s="4"/>
      <c r="B26" s="4" t="s">
        <v>12</v>
      </c>
      <c r="C26" s="8"/>
      <c r="D26" s="4"/>
      <c r="E26" s="4"/>
      <c r="F26" s="4"/>
      <c r="G26" s="4"/>
      <c r="H26" s="4"/>
      <c r="I26" s="4"/>
    </row>
    <row r="27" spans="1:9" ht="12.75">
      <c r="A27" s="4"/>
      <c r="B27" s="4" t="s">
        <v>37</v>
      </c>
      <c r="C27" s="8">
        <v>26710</v>
      </c>
      <c r="D27" s="4"/>
      <c r="E27" s="4"/>
      <c r="F27" s="4">
        <v>6678</v>
      </c>
      <c r="G27" s="4">
        <v>6678</v>
      </c>
      <c r="H27" s="4">
        <v>6677</v>
      </c>
      <c r="I27" s="4">
        <v>6677</v>
      </c>
    </row>
    <row r="28" spans="1:9" ht="12.75">
      <c r="A28" s="4"/>
      <c r="B28" s="4" t="s">
        <v>76</v>
      </c>
      <c r="C28" s="8">
        <v>113540</v>
      </c>
      <c r="D28" s="4"/>
      <c r="E28" s="4"/>
      <c r="F28" s="4"/>
      <c r="G28" s="4"/>
      <c r="H28" s="4">
        <v>113540</v>
      </c>
      <c r="I28" s="4"/>
    </row>
    <row r="29" spans="1:9" ht="12.75">
      <c r="A29" s="4"/>
      <c r="B29" s="4" t="s">
        <v>71</v>
      </c>
      <c r="C29" s="8">
        <v>6300</v>
      </c>
      <c r="D29" s="4"/>
      <c r="E29" s="4"/>
      <c r="F29" s="4">
        <v>3150</v>
      </c>
      <c r="G29" s="4"/>
      <c r="H29" s="4"/>
      <c r="I29" s="4">
        <v>3150</v>
      </c>
    </row>
    <row r="30" spans="1:9" ht="12.75">
      <c r="A30" s="4"/>
      <c r="B30" s="4" t="s">
        <v>62</v>
      </c>
      <c r="C30" s="8">
        <f>C13*5%</f>
        <v>22643.949500000002</v>
      </c>
      <c r="D30" s="4"/>
      <c r="E30" s="4"/>
      <c r="F30" s="4"/>
      <c r="G30" s="4"/>
      <c r="H30" s="4"/>
      <c r="I30" s="4">
        <v>22643.95</v>
      </c>
    </row>
    <row r="31" spans="1:9" ht="12.75">
      <c r="A31" s="4"/>
      <c r="B31" s="4"/>
      <c r="C31" s="8"/>
      <c r="D31" s="4"/>
      <c r="E31" s="4"/>
      <c r="F31" s="4"/>
      <c r="G31" s="4"/>
      <c r="H31" s="4"/>
      <c r="I31" s="4"/>
    </row>
    <row r="32" spans="2:3" ht="12.75">
      <c r="B32" s="9" t="s">
        <v>31</v>
      </c>
      <c r="C32" s="8">
        <f>C16-C17-C25</f>
        <v>17871.428870000003</v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H39" sqref="H39"/>
    </sheetView>
  </sheetViews>
  <sheetFormatPr defaultColWidth="9.00390625" defaultRowHeight="12.75"/>
  <cols>
    <col min="1" max="1" width="5.125" style="0" customWidth="1"/>
    <col min="2" max="2" width="50.875" style="0" customWidth="1"/>
    <col min="3" max="3" width="14.25390625" style="0" customWidth="1"/>
    <col min="9" max="9" width="10.75390625" style="0" customWidth="1"/>
    <col min="10" max="10" width="6.625" style="0" customWidth="1"/>
  </cols>
  <sheetData>
    <row r="1" spans="1:5" ht="12.75">
      <c r="A1" t="s">
        <v>0</v>
      </c>
      <c r="E1" t="s">
        <v>1</v>
      </c>
    </row>
    <row r="2" ht="12.75">
      <c r="E2" t="s">
        <v>2</v>
      </c>
    </row>
    <row r="3" ht="12.75">
      <c r="A3" t="s">
        <v>3</v>
      </c>
    </row>
    <row r="5" spans="5:10" ht="12.75">
      <c r="E5" s="1"/>
      <c r="F5" s="1"/>
      <c r="G5" s="1"/>
      <c r="H5" s="1"/>
      <c r="I5" s="1"/>
      <c r="J5" s="1"/>
    </row>
    <row r="6" spans="5:9" ht="12.75">
      <c r="E6" s="2"/>
      <c r="F6" s="2"/>
      <c r="G6" s="2"/>
      <c r="H6" s="2"/>
      <c r="I6" s="2"/>
    </row>
    <row r="7" spans="3:9" ht="12.75">
      <c r="C7" s="3"/>
      <c r="D7" s="3"/>
      <c r="E7" s="3"/>
      <c r="F7" s="3"/>
      <c r="G7" s="3"/>
      <c r="H7" s="3"/>
      <c r="I7" s="3"/>
    </row>
    <row r="9" spans="3:9" ht="12.75">
      <c r="C9" s="3" t="s">
        <v>77</v>
      </c>
      <c r="D9" s="3"/>
      <c r="E9" s="3"/>
      <c r="F9" s="3"/>
      <c r="G9" s="3"/>
      <c r="H9" s="3"/>
      <c r="I9" s="3"/>
    </row>
    <row r="10" spans="1:9" ht="12.75">
      <c r="A10" s="4"/>
      <c r="B10" s="4" t="s">
        <v>5</v>
      </c>
      <c r="C10" s="4">
        <v>6399.4</v>
      </c>
      <c r="D10" s="5"/>
      <c r="E10" s="6"/>
      <c r="F10" s="6"/>
      <c r="G10" s="6"/>
      <c r="H10" s="6"/>
      <c r="I10" s="7"/>
    </row>
    <row r="11" spans="1:9" ht="12.75">
      <c r="A11" s="4"/>
      <c r="B11" s="4"/>
      <c r="C11" s="8"/>
      <c r="D11" s="5"/>
      <c r="E11" s="6"/>
      <c r="F11" s="6"/>
      <c r="G11" s="6"/>
      <c r="H11" s="6"/>
      <c r="I11" s="7"/>
    </row>
    <row r="12" spans="1:9" ht="12.75">
      <c r="A12" s="4">
        <v>1</v>
      </c>
      <c r="B12" s="4" t="s">
        <v>6</v>
      </c>
      <c r="C12" s="8">
        <v>50057.45</v>
      </c>
      <c r="D12" s="5"/>
      <c r="E12" s="6"/>
      <c r="F12" s="6"/>
      <c r="G12" s="6"/>
      <c r="H12" s="6"/>
      <c r="I12" s="7"/>
    </row>
    <row r="13" spans="1:9" ht="12.75">
      <c r="A13" s="4">
        <v>2</v>
      </c>
      <c r="B13" s="4" t="s">
        <v>7</v>
      </c>
      <c r="C13" s="8">
        <v>671088.49</v>
      </c>
      <c r="D13" s="5"/>
      <c r="E13" s="6"/>
      <c r="F13" s="6"/>
      <c r="G13" s="6"/>
      <c r="H13" s="6"/>
      <c r="I13" s="7"/>
    </row>
    <row r="14" spans="1:9" ht="12.75">
      <c r="A14" s="4">
        <v>3</v>
      </c>
      <c r="B14" s="4" t="s">
        <v>8</v>
      </c>
      <c r="C14" s="8">
        <f>C13*13.7%</f>
        <v>91939.12312999999</v>
      </c>
      <c r="D14" s="5"/>
      <c r="E14" s="6"/>
      <c r="F14" s="6"/>
      <c r="G14" s="6"/>
      <c r="H14" s="6"/>
      <c r="I14" s="7"/>
    </row>
    <row r="15" spans="1:9" ht="12.75">
      <c r="A15" s="4">
        <v>4</v>
      </c>
      <c r="B15" s="4" t="s">
        <v>9</v>
      </c>
      <c r="C15" s="8">
        <f>C13-C14</f>
        <v>579149.36687</v>
      </c>
      <c r="D15" s="5"/>
      <c r="E15" s="6"/>
      <c r="F15" s="6"/>
      <c r="G15" s="6"/>
      <c r="H15" s="6"/>
      <c r="I15" s="7"/>
    </row>
    <row r="16" spans="1:9" ht="12.75">
      <c r="A16" s="4">
        <v>5</v>
      </c>
      <c r="B16" s="4" t="s">
        <v>10</v>
      </c>
      <c r="C16" s="8">
        <f>C12+C15</f>
        <v>629206.81687</v>
      </c>
      <c r="D16" s="5"/>
      <c r="E16" s="6"/>
      <c r="F16" s="6"/>
      <c r="G16" s="6"/>
      <c r="H16" s="6"/>
      <c r="I16" s="7"/>
    </row>
    <row r="17" spans="1:9" ht="12.75">
      <c r="A17" s="4"/>
      <c r="B17" s="9" t="s">
        <v>11</v>
      </c>
      <c r="C17" s="10">
        <f>C19+C20+C21+C22</f>
        <v>377866</v>
      </c>
      <c r="D17" s="5"/>
      <c r="E17" s="6"/>
      <c r="F17" s="6"/>
      <c r="G17" s="6"/>
      <c r="H17" s="6"/>
      <c r="I17" s="7"/>
    </row>
    <row r="18" spans="1:9" ht="12.75">
      <c r="A18" s="4"/>
      <c r="B18" s="4" t="s">
        <v>12</v>
      </c>
      <c r="C18" s="8"/>
      <c r="D18" s="5"/>
      <c r="E18" s="6"/>
      <c r="F18" s="6"/>
      <c r="G18" s="6"/>
      <c r="H18" s="6"/>
      <c r="I18" s="7"/>
    </row>
    <row r="19" spans="1:9" ht="12.75">
      <c r="A19" s="4"/>
      <c r="B19" s="4" t="s">
        <v>13</v>
      </c>
      <c r="C19" s="8">
        <v>85076</v>
      </c>
      <c r="D19" s="5"/>
      <c r="E19" s="6"/>
      <c r="F19" s="6"/>
      <c r="G19" s="6"/>
      <c r="H19" s="6"/>
      <c r="I19" s="7"/>
    </row>
    <row r="20" spans="1:9" ht="12.75">
      <c r="A20" s="4"/>
      <c r="B20" s="4" t="s">
        <v>14</v>
      </c>
      <c r="C20" s="8">
        <v>221253</v>
      </c>
      <c r="D20" s="5"/>
      <c r="E20" s="6"/>
      <c r="F20" s="6"/>
      <c r="G20" s="6"/>
      <c r="H20" s="6"/>
      <c r="I20" s="7"/>
    </row>
    <row r="21" spans="1:9" ht="12.75">
      <c r="A21" s="4"/>
      <c r="B21" s="4" t="s">
        <v>15</v>
      </c>
      <c r="C21" s="8">
        <v>32213</v>
      </c>
      <c r="D21" s="5"/>
      <c r="E21" s="6"/>
      <c r="F21" s="6"/>
      <c r="G21" s="6"/>
      <c r="H21" s="6"/>
      <c r="I21" s="7"/>
    </row>
    <row r="22" spans="1:9" ht="12.75">
      <c r="A22" s="4"/>
      <c r="B22" s="4" t="s">
        <v>16</v>
      </c>
      <c r="C22" s="8">
        <v>39324</v>
      </c>
      <c r="D22" s="5"/>
      <c r="E22" s="6"/>
      <c r="F22" s="6"/>
      <c r="G22" s="6"/>
      <c r="H22" s="6"/>
      <c r="I22" s="7"/>
    </row>
    <row r="23" spans="1:9" ht="12.75">
      <c r="A23" s="4"/>
      <c r="B23" s="4" t="s">
        <v>17</v>
      </c>
      <c r="C23" s="8"/>
      <c r="D23" s="5"/>
      <c r="E23" s="6"/>
      <c r="F23" s="6"/>
      <c r="G23" s="6"/>
      <c r="H23" s="6"/>
      <c r="I23" s="7"/>
    </row>
    <row r="24" spans="1:9" ht="12.75">
      <c r="A24" s="4"/>
      <c r="B24" s="4"/>
      <c r="C24" s="8"/>
      <c r="D24" s="11" t="s">
        <v>18</v>
      </c>
      <c r="E24" s="11" t="s">
        <v>19</v>
      </c>
      <c r="F24" s="5" t="s">
        <v>20</v>
      </c>
      <c r="G24" s="6"/>
      <c r="H24" s="6"/>
      <c r="I24" s="7"/>
    </row>
    <row r="25" spans="1:9" ht="12.75">
      <c r="A25" s="4"/>
      <c r="B25" s="9" t="s">
        <v>21</v>
      </c>
      <c r="C25" s="10">
        <f>C27+C28+C29+C30+C31+C32</f>
        <v>240832.4245</v>
      </c>
      <c r="D25" s="12"/>
      <c r="E25" s="12"/>
      <c r="F25" s="4" t="s">
        <v>22</v>
      </c>
      <c r="G25" s="4" t="s">
        <v>23</v>
      </c>
      <c r="H25" s="4" t="s">
        <v>24</v>
      </c>
      <c r="I25" s="4" t="s">
        <v>25</v>
      </c>
    </row>
    <row r="26" spans="1:9" ht="12.75">
      <c r="A26" s="4"/>
      <c r="B26" s="4" t="s">
        <v>12</v>
      </c>
      <c r="C26" s="8"/>
      <c r="D26" s="4"/>
      <c r="E26" s="4"/>
      <c r="F26" s="4"/>
      <c r="G26" s="4"/>
      <c r="H26" s="4"/>
      <c r="I26" s="4"/>
    </row>
    <row r="27" spans="1:9" ht="12.75">
      <c r="A27" s="4"/>
      <c r="B27" s="4" t="s">
        <v>47</v>
      </c>
      <c r="C27" s="8">
        <v>125000</v>
      </c>
      <c r="D27" s="4"/>
      <c r="E27" s="4"/>
      <c r="F27" s="4"/>
      <c r="G27" s="4"/>
      <c r="H27" s="4">
        <v>125000</v>
      </c>
      <c r="I27" s="4"/>
    </row>
    <row r="28" spans="1:9" ht="12.75">
      <c r="A28" s="4"/>
      <c r="B28" s="4" t="s">
        <v>37</v>
      </c>
      <c r="C28" s="8">
        <v>8176</v>
      </c>
      <c r="D28" s="4"/>
      <c r="E28" s="4"/>
      <c r="F28" s="4">
        <v>2044</v>
      </c>
      <c r="G28" s="4">
        <v>2044</v>
      </c>
      <c r="H28" s="4">
        <v>2044</v>
      </c>
      <c r="I28" s="4">
        <v>2044</v>
      </c>
    </row>
    <row r="29" spans="1:9" ht="12.75">
      <c r="A29" s="4"/>
      <c r="B29" s="4" t="s">
        <v>42</v>
      </c>
      <c r="C29" s="8">
        <v>3500</v>
      </c>
      <c r="D29" s="4"/>
      <c r="E29" s="4"/>
      <c r="F29" s="4"/>
      <c r="G29" s="4">
        <v>3500</v>
      </c>
      <c r="H29" s="4"/>
      <c r="I29" s="4"/>
    </row>
    <row r="30" spans="1:9" ht="12.75">
      <c r="A30" s="4"/>
      <c r="B30" s="4" t="s">
        <v>71</v>
      </c>
      <c r="C30" s="8">
        <v>6202</v>
      </c>
      <c r="D30" s="4"/>
      <c r="E30" s="4"/>
      <c r="F30" s="4">
        <v>3101</v>
      </c>
      <c r="G30" s="4"/>
      <c r="H30" s="4"/>
      <c r="I30" s="4">
        <v>3101</v>
      </c>
    </row>
    <row r="31" spans="1:9" ht="12.75">
      <c r="A31" s="4"/>
      <c r="B31" s="4" t="s">
        <v>78</v>
      </c>
      <c r="C31" s="8">
        <v>64400</v>
      </c>
      <c r="D31" s="4"/>
      <c r="E31" s="4"/>
      <c r="F31" s="4"/>
      <c r="G31" s="4"/>
      <c r="H31" s="4">
        <v>64400</v>
      </c>
      <c r="I31" s="4"/>
    </row>
    <row r="32" spans="1:9" ht="12.75">
      <c r="A32" s="4"/>
      <c r="B32" s="4" t="s">
        <v>62</v>
      </c>
      <c r="C32" s="8">
        <f>C13*5%</f>
        <v>33554.4245</v>
      </c>
      <c r="D32" s="4"/>
      <c r="E32" s="4"/>
      <c r="F32" s="4"/>
      <c r="G32" s="4"/>
      <c r="H32" s="4"/>
      <c r="I32" s="4">
        <v>33554.42</v>
      </c>
    </row>
    <row r="33" spans="1:9" ht="12.75">
      <c r="A33" s="4"/>
      <c r="B33" s="4"/>
      <c r="C33" s="8"/>
      <c r="D33" s="4"/>
      <c r="E33" s="4"/>
      <c r="F33" s="4"/>
      <c r="G33" s="4"/>
      <c r="H33" s="4"/>
      <c r="I33" s="4"/>
    </row>
    <row r="34" spans="2:3" ht="12.75">
      <c r="B34" s="9" t="s">
        <v>31</v>
      </c>
      <c r="C34" s="8">
        <f>C16-C17-C25</f>
        <v>10508.392369999987</v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H38" sqref="H38"/>
    </sheetView>
  </sheetViews>
  <sheetFormatPr defaultColWidth="9.00390625" defaultRowHeight="12.75"/>
  <cols>
    <col min="1" max="1" width="5.125" style="0" customWidth="1"/>
    <col min="2" max="2" width="50.875" style="0" customWidth="1"/>
    <col min="3" max="3" width="14.25390625" style="0" customWidth="1"/>
    <col min="9" max="9" width="14.625" style="0" customWidth="1"/>
    <col min="10" max="10" width="0.6171875" style="0" customWidth="1"/>
  </cols>
  <sheetData>
    <row r="1" spans="1:5" ht="12.75">
      <c r="A1" t="s">
        <v>0</v>
      </c>
      <c r="E1" t="s">
        <v>1</v>
      </c>
    </row>
    <row r="2" ht="12.75">
      <c r="E2" t="s">
        <v>2</v>
      </c>
    </row>
    <row r="3" ht="12.75">
      <c r="A3" t="s">
        <v>3</v>
      </c>
    </row>
    <row r="5" spans="5:10" ht="12.75">
      <c r="E5" s="1"/>
      <c r="F5" s="1"/>
      <c r="G5" s="1"/>
      <c r="H5" s="1"/>
      <c r="I5" s="1"/>
      <c r="J5" s="1"/>
    </row>
    <row r="6" spans="5:9" ht="12.75">
      <c r="E6" s="2"/>
      <c r="F6" s="2"/>
      <c r="G6" s="2"/>
      <c r="H6" s="2"/>
      <c r="I6" s="2"/>
    </row>
    <row r="7" spans="3:9" ht="12.75">
      <c r="C7" s="3"/>
      <c r="D7" s="3"/>
      <c r="E7" s="3"/>
      <c r="F7" s="3"/>
      <c r="G7" s="3"/>
      <c r="H7" s="3"/>
      <c r="I7" s="3"/>
    </row>
    <row r="9" spans="3:9" ht="12.75">
      <c r="C9" s="3" t="s">
        <v>79</v>
      </c>
      <c r="D9" s="3"/>
      <c r="E9" s="3"/>
      <c r="F9" s="3"/>
      <c r="G9" s="3"/>
      <c r="H9" s="3"/>
      <c r="I9" s="3"/>
    </row>
    <row r="10" spans="1:9" ht="12.75">
      <c r="A10" s="4"/>
      <c r="B10" s="4" t="s">
        <v>5</v>
      </c>
      <c r="C10" s="4">
        <v>1250.27</v>
      </c>
      <c r="D10" s="5"/>
      <c r="E10" s="6"/>
      <c r="F10" s="6"/>
      <c r="G10" s="6"/>
      <c r="H10" s="6"/>
      <c r="I10" s="7"/>
    </row>
    <row r="11" spans="1:9" ht="12.75">
      <c r="A11" s="4"/>
      <c r="B11" s="4"/>
      <c r="C11" s="8"/>
      <c r="D11" s="5"/>
      <c r="E11" s="6"/>
      <c r="F11" s="6"/>
      <c r="G11" s="6"/>
      <c r="H11" s="6"/>
      <c r="I11" s="7"/>
    </row>
    <row r="12" spans="1:9" ht="12.75">
      <c r="A12" s="4">
        <v>1</v>
      </c>
      <c r="B12" s="4" t="s">
        <v>6</v>
      </c>
      <c r="C12" s="8">
        <v>-4785.83</v>
      </c>
      <c r="D12" s="5"/>
      <c r="E12" s="6"/>
      <c r="F12" s="6"/>
      <c r="G12" s="6"/>
      <c r="H12" s="6"/>
      <c r="I12" s="7"/>
    </row>
    <row r="13" spans="1:9" ht="12.75">
      <c r="A13" s="4">
        <v>2</v>
      </c>
      <c r="B13" s="4" t="s">
        <v>7</v>
      </c>
      <c r="C13" s="8">
        <v>170711.39</v>
      </c>
      <c r="D13" s="5"/>
      <c r="E13" s="6"/>
      <c r="F13" s="6"/>
      <c r="G13" s="6"/>
      <c r="H13" s="6"/>
      <c r="I13" s="7"/>
    </row>
    <row r="14" spans="1:9" ht="12.75">
      <c r="A14" s="4">
        <v>3</v>
      </c>
      <c r="B14" s="4" t="s">
        <v>8</v>
      </c>
      <c r="C14" s="8">
        <f>C13*13.7%</f>
        <v>23387.46043</v>
      </c>
      <c r="D14" s="5"/>
      <c r="E14" s="6"/>
      <c r="F14" s="6"/>
      <c r="G14" s="6"/>
      <c r="H14" s="6"/>
      <c r="I14" s="7"/>
    </row>
    <row r="15" spans="1:9" ht="12.75">
      <c r="A15" s="4">
        <v>4</v>
      </c>
      <c r="B15" s="4" t="s">
        <v>9</v>
      </c>
      <c r="C15" s="8">
        <f>C13-C14</f>
        <v>147323.92957</v>
      </c>
      <c r="D15" s="5"/>
      <c r="E15" s="6"/>
      <c r="F15" s="6"/>
      <c r="G15" s="6"/>
      <c r="H15" s="6"/>
      <c r="I15" s="7"/>
    </row>
    <row r="16" spans="1:9" ht="12.75">
      <c r="A16" s="4">
        <v>5</v>
      </c>
      <c r="B16" s="4" t="s">
        <v>10</v>
      </c>
      <c r="C16" s="8">
        <f>C12+C15</f>
        <v>142538.09957000002</v>
      </c>
      <c r="D16" s="5"/>
      <c r="E16" s="6"/>
      <c r="F16" s="6"/>
      <c r="G16" s="6"/>
      <c r="H16" s="6"/>
      <c r="I16" s="7"/>
    </row>
    <row r="17" spans="1:9" ht="12.75">
      <c r="A17" s="4"/>
      <c r="B17" s="9" t="s">
        <v>11</v>
      </c>
      <c r="C17" s="10">
        <f>C19+C20+C21+C22+C23</f>
        <v>119039</v>
      </c>
      <c r="D17" s="5"/>
      <c r="E17" s="6"/>
      <c r="F17" s="6"/>
      <c r="G17" s="6"/>
      <c r="H17" s="6"/>
      <c r="I17" s="7"/>
    </row>
    <row r="18" spans="1:9" ht="12.75">
      <c r="A18" s="4"/>
      <c r="B18" s="4" t="s">
        <v>12</v>
      </c>
      <c r="C18" s="8"/>
      <c r="D18" s="5"/>
      <c r="E18" s="6"/>
      <c r="F18" s="6"/>
      <c r="G18" s="6"/>
      <c r="H18" s="6"/>
      <c r="I18" s="7"/>
    </row>
    <row r="19" spans="1:9" ht="12.75">
      <c r="A19" s="4"/>
      <c r="B19" s="4" t="s">
        <v>13</v>
      </c>
      <c r="C19" s="8">
        <v>19549</v>
      </c>
      <c r="D19" s="5"/>
      <c r="E19" s="6"/>
      <c r="F19" s="6"/>
      <c r="G19" s="6"/>
      <c r="H19" s="6"/>
      <c r="I19" s="7"/>
    </row>
    <row r="20" spans="1:9" ht="12.75">
      <c r="A20" s="4"/>
      <c r="B20" s="4" t="s">
        <v>14</v>
      </c>
      <c r="C20" s="8">
        <v>59706</v>
      </c>
      <c r="D20" s="5"/>
      <c r="E20" s="6"/>
      <c r="F20" s="6"/>
      <c r="G20" s="6"/>
      <c r="H20" s="6"/>
      <c r="I20" s="7"/>
    </row>
    <row r="21" spans="1:9" ht="12.75">
      <c r="A21" s="4"/>
      <c r="B21" s="4" t="s">
        <v>15</v>
      </c>
      <c r="C21" s="8">
        <v>19426</v>
      </c>
      <c r="D21" s="5"/>
      <c r="E21" s="6"/>
      <c r="F21" s="6"/>
      <c r="G21" s="6"/>
      <c r="H21" s="6"/>
      <c r="I21" s="7"/>
    </row>
    <row r="22" spans="1:9" ht="12.75">
      <c r="A22" s="4"/>
      <c r="B22" s="4" t="s">
        <v>16</v>
      </c>
      <c r="C22" s="8">
        <v>7677</v>
      </c>
      <c r="D22" s="5"/>
      <c r="E22" s="6"/>
      <c r="F22" s="6"/>
      <c r="G22" s="6"/>
      <c r="H22" s="6"/>
      <c r="I22" s="7"/>
    </row>
    <row r="23" spans="1:9" ht="12.75">
      <c r="A23" s="4"/>
      <c r="B23" s="4" t="s">
        <v>17</v>
      </c>
      <c r="C23" s="8">
        <v>12681</v>
      </c>
      <c r="D23" s="5"/>
      <c r="E23" s="6"/>
      <c r="F23" s="6"/>
      <c r="G23" s="6"/>
      <c r="H23" s="6"/>
      <c r="I23" s="7"/>
    </row>
    <row r="24" spans="1:9" ht="12.75">
      <c r="A24" s="4"/>
      <c r="B24" s="4"/>
      <c r="C24" s="8"/>
      <c r="D24" s="11" t="s">
        <v>18</v>
      </c>
      <c r="E24" s="11" t="s">
        <v>19</v>
      </c>
      <c r="F24" s="5" t="s">
        <v>20</v>
      </c>
      <c r="G24" s="6"/>
      <c r="H24" s="6"/>
      <c r="I24" s="7"/>
    </row>
    <row r="25" spans="1:9" ht="12.75">
      <c r="A25" s="4"/>
      <c r="B25" s="9" t="s">
        <v>21</v>
      </c>
      <c r="C25" s="10">
        <f>C27+C28+C29+C30</f>
        <v>19187.5695</v>
      </c>
      <c r="D25" s="12"/>
      <c r="E25" s="12"/>
      <c r="F25" s="4" t="s">
        <v>22</v>
      </c>
      <c r="G25" s="4" t="s">
        <v>23</v>
      </c>
      <c r="H25" s="4" t="s">
        <v>24</v>
      </c>
      <c r="I25" s="4" t="s">
        <v>25</v>
      </c>
    </row>
    <row r="26" spans="1:9" ht="12.75">
      <c r="A26" s="4"/>
      <c r="B26" s="4" t="s">
        <v>12</v>
      </c>
      <c r="C26" s="8"/>
      <c r="D26" s="4"/>
      <c r="E26" s="4"/>
      <c r="F26" s="4"/>
      <c r="G26" s="4"/>
      <c r="H26" s="4"/>
      <c r="I26" s="4"/>
    </row>
    <row r="27" spans="1:9" ht="12.75">
      <c r="A27" s="4"/>
      <c r="B27" s="4" t="s">
        <v>37</v>
      </c>
      <c r="C27" s="8">
        <v>6652</v>
      </c>
      <c r="D27" s="4"/>
      <c r="E27" s="4"/>
      <c r="F27" s="4"/>
      <c r="G27" s="4"/>
      <c r="H27" s="4">
        <v>6652</v>
      </c>
      <c r="I27" s="4"/>
    </row>
    <row r="28" spans="1:9" ht="12.75">
      <c r="A28" s="4"/>
      <c r="B28" s="4" t="s">
        <v>67</v>
      </c>
      <c r="C28" s="8">
        <v>2000</v>
      </c>
      <c r="D28" s="4"/>
      <c r="E28" s="4"/>
      <c r="F28" s="4"/>
      <c r="G28" s="4">
        <v>2000</v>
      </c>
      <c r="H28" s="4"/>
      <c r="I28" s="4"/>
    </row>
    <row r="29" spans="1:9" ht="12.75">
      <c r="A29" s="4"/>
      <c r="B29" s="4" t="s">
        <v>34</v>
      </c>
      <c r="C29" s="8">
        <v>2000</v>
      </c>
      <c r="D29" s="4"/>
      <c r="E29" s="4"/>
      <c r="F29" s="4">
        <v>1000</v>
      </c>
      <c r="G29" s="4"/>
      <c r="H29" s="4"/>
      <c r="I29" s="4">
        <v>1000</v>
      </c>
    </row>
    <row r="30" spans="1:9" ht="12.75">
      <c r="A30" s="4"/>
      <c r="B30" s="4" t="s">
        <v>62</v>
      </c>
      <c r="C30" s="8">
        <f>C13*5%</f>
        <v>8535.569500000001</v>
      </c>
      <c r="D30" s="4"/>
      <c r="E30" s="4"/>
      <c r="F30" s="4"/>
      <c r="G30" s="4"/>
      <c r="H30" s="4"/>
      <c r="I30" s="4">
        <v>8535.57</v>
      </c>
    </row>
    <row r="31" spans="1:9" ht="12.75">
      <c r="A31" s="4"/>
      <c r="B31" s="4"/>
      <c r="C31" s="8"/>
      <c r="D31" s="4"/>
      <c r="E31" s="4"/>
      <c r="F31" s="4"/>
      <c r="G31" s="4"/>
      <c r="H31" s="4"/>
      <c r="I31" s="4"/>
    </row>
    <row r="32" spans="2:3" ht="12.75">
      <c r="B32" s="9" t="s">
        <v>31</v>
      </c>
      <c r="C32" s="8">
        <f>C16-C17-C25</f>
        <v>4311.530070000019</v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I27" sqref="I27"/>
    </sheetView>
  </sheetViews>
  <sheetFormatPr defaultColWidth="9.00390625" defaultRowHeight="12.75"/>
  <cols>
    <col min="1" max="1" width="5.125" style="0" customWidth="1"/>
    <col min="2" max="2" width="50.875" style="0" customWidth="1"/>
    <col min="3" max="3" width="14.25390625" style="0" customWidth="1"/>
    <col min="9" max="9" width="14.625" style="0" customWidth="1"/>
    <col min="10" max="10" width="0.6171875" style="0" customWidth="1"/>
  </cols>
  <sheetData>
    <row r="1" spans="1:5" ht="12.75">
      <c r="A1" t="s">
        <v>0</v>
      </c>
      <c r="E1" t="s">
        <v>1</v>
      </c>
    </row>
    <row r="2" ht="12.75">
      <c r="E2" t="s">
        <v>2</v>
      </c>
    </row>
    <row r="3" ht="12.75">
      <c r="A3" t="s">
        <v>3</v>
      </c>
    </row>
    <row r="5" spans="5:10" ht="12.75">
      <c r="E5" s="1"/>
      <c r="F5" s="1"/>
      <c r="G5" s="1"/>
      <c r="H5" s="1"/>
      <c r="I5" s="1"/>
      <c r="J5" s="1"/>
    </row>
    <row r="6" spans="5:9" ht="12.75">
      <c r="E6" s="2"/>
      <c r="F6" s="2"/>
      <c r="G6" s="2"/>
      <c r="H6" s="2"/>
      <c r="I6" s="2"/>
    </row>
    <row r="7" spans="3:9" ht="12.75">
      <c r="C7" s="3"/>
      <c r="D7" s="3"/>
      <c r="E7" s="3"/>
      <c r="F7" s="3"/>
      <c r="G7" s="3"/>
      <c r="H7" s="3"/>
      <c r="I7" s="3"/>
    </row>
    <row r="9" spans="3:9" ht="12.75">
      <c r="C9" s="3" t="s">
        <v>80</v>
      </c>
      <c r="D9" s="3"/>
      <c r="E9" s="3"/>
      <c r="F9" s="3"/>
      <c r="G9" s="3"/>
      <c r="H9" s="3"/>
      <c r="I9" s="3"/>
    </row>
    <row r="10" spans="1:9" ht="12.75">
      <c r="A10" s="4"/>
      <c r="B10" s="4" t="s">
        <v>5</v>
      </c>
      <c r="C10" s="4">
        <v>386.2</v>
      </c>
      <c r="D10" s="5"/>
      <c r="E10" s="6"/>
      <c r="F10" s="6"/>
      <c r="G10" s="6"/>
      <c r="H10" s="6"/>
      <c r="I10" s="7"/>
    </row>
    <row r="11" spans="1:9" ht="12.75">
      <c r="A11" s="4"/>
      <c r="B11" s="4"/>
      <c r="C11" s="8"/>
      <c r="D11" s="5"/>
      <c r="E11" s="6"/>
      <c r="F11" s="6"/>
      <c r="G11" s="6"/>
      <c r="H11" s="6"/>
      <c r="I11" s="7"/>
    </row>
    <row r="12" spans="1:9" ht="12.75">
      <c r="A12" s="4">
        <v>1</v>
      </c>
      <c r="B12" s="4" t="s">
        <v>6</v>
      </c>
      <c r="C12" s="8">
        <v>-8467.26</v>
      </c>
      <c r="D12" s="5"/>
      <c r="E12" s="6"/>
      <c r="F12" s="6"/>
      <c r="G12" s="6"/>
      <c r="H12" s="6"/>
      <c r="I12" s="7"/>
    </row>
    <row r="13" spans="1:9" ht="12.75">
      <c r="A13" s="4">
        <v>2</v>
      </c>
      <c r="B13" s="4" t="s">
        <v>7</v>
      </c>
      <c r="C13" s="8">
        <v>50561.44</v>
      </c>
      <c r="D13" s="5"/>
      <c r="E13" s="6"/>
      <c r="F13" s="6"/>
      <c r="G13" s="6"/>
      <c r="H13" s="6"/>
      <c r="I13" s="7"/>
    </row>
    <row r="14" spans="1:9" ht="12.75">
      <c r="A14" s="4">
        <v>3</v>
      </c>
      <c r="B14" s="4" t="s">
        <v>8</v>
      </c>
      <c r="C14" s="8">
        <f>C13*13.7%</f>
        <v>6926.91728</v>
      </c>
      <c r="D14" s="5"/>
      <c r="E14" s="6"/>
      <c r="F14" s="6"/>
      <c r="G14" s="6"/>
      <c r="H14" s="6"/>
      <c r="I14" s="7"/>
    </row>
    <row r="15" spans="1:9" ht="12.75">
      <c r="A15" s="4">
        <v>4</v>
      </c>
      <c r="B15" s="4" t="s">
        <v>9</v>
      </c>
      <c r="C15" s="8">
        <f>C13-C14</f>
        <v>43634.52272</v>
      </c>
      <c r="D15" s="5"/>
      <c r="E15" s="6"/>
      <c r="F15" s="6"/>
      <c r="G15" s="6"/>
      <c r="H15" s="6"/>
      <c r="I15" s="7"/>
    </row>
    <row r="16" spans="1:9" ht="12.75">
      <c r="A16" s="4">
        <v>5</v>
      </c>
      <c r="B16" s="4" t="s">
        <v>10</v>
      </c>
      <c r="C16" s="8">
        <f>C12+C15</f>
        <v>35167.26272</v>
      </c>
      <c r="D16" s="5"/>
      <c r="E16" s="6"/>
      <c r="F16" s="6"/>
      <c r="G16" s="6"/>
      <c r="H16" s="6"/>
      <c r="I16" s="7"/>
    </row>
    <row r="17" spans="1:9" ht="12.75">
      <c r="A17" s="4"/>
      <c r="B17" s="9" t="s">
        <v>11</v>
      </c>
      <c r="C17" s="10">
        <f>C19+C20+C21+C22</f>
        <v>30067</v>
      </c>
      <c r="D17" s="5"/>
      <c r="E17" s="6"/>
      <c r="F17" s="6"/>
      <c r="G17" s="6"/>
      <c r="H17" s="6"/>
      <c r="I17" s="7"/>
    </row>
    <row r="18" spans="1:9" ht="12.75">
      <c r="A18" s="4"/>
      <c r="B18" s="4" t="s">
        <v>12</v>
      </c>
      <c r="C18" s="8"/>
      <c r="D18" s="5"/>
      <c r="E18" s="6"/>
      <c r="F18" s="6"/>
      <c r="G18" s="6"/>
      <c r="H18" s="6"/>
      <c r="I18" s="7"/>
    </row>
    <row r="19" spans="1:9" ht="12.75">
      <c r="A19" s="4"/>
      <c r="B19" s="4" t="s">
        <v>13</v>
      </c>
      <c r="C19" s="8">
        <v>7822</v>
      </c>
      <c r="D19" s="5"/>
      <c r="E19" s="6"/>
      <c r="F19" s="6"/>
      <c r="G19" s="6"/>
      <c r="H19" s="6"/>
      <c r="I19" s="7"/>
    </row>
    <row r="20" spans="1:9" ht="12.75">
      <c r="A20" s="4"/>
      <c r="B20" s="4" t="s">
        <v>14</v>
      </c>
      <c r="C20" s="8">
        <v>10085</v>
      </c>
      <c r="D20" s="5"/>
      <c r="E20" s="6"/>
      <c r="F20" s="6"/>
      <c r="G20" s="6"/>
      <c r="H20" s="6"/>
      <c r="I20" s="7"/>
    </row>
    <row r="21" spans="1:9" ht="12.75">
      <c r="A21" s="4"/>
      <c r="B21" s="4" t="s">
        <v>15</v>
      </c>
      <c r="C21" s="8">
        <v>10075</v>
      </c>
      <c r="D21" s="5"/>
      <c r="E21" s="6"/>
      <c r="F21" s="6"/>
      <c r="G21" s="6"/>
      <c r="H21" s="6"/>
      <c r="I21" s="7"/>
    </row>
    <row r="22" spans="1:9" ht="12.75">
      <c r="A22" s="4"/>
      <c r="B22" s="4" t="s">
        <v>16</v>
      </c>
      <c r="C22" s="8">
        <v>2085</v>
      </c>
      <c r="D22" s="5"/>
      <c r="E22" s="6"/>
      <c r="F22" s="6"/>
      <c r="G22" s="6"/>
      <c r="H22" s="6"/>
      <c r="I22" s="7"/>
    </row>
    <row r="23" spans="1:9" ht="12.75">
      <c r="A23" s="4"/>
      <c r="B23" s="4" t="s">
        <v>17</v>
      </c>
      <c r="C23" s="8"/>
      <c r="D23" s="5"/>
      <c r="E23" s="6"/>
      <c r="F23" s="6"/>
      <c r="G23" s="6"/>
      <c r="H23" s="6"/>
      <c r="I23" s="7"/>
    </row>
    <row r="24" spans="1:9" ht="12.75">
      <c r="A24" s="4"/>
      <c r="B24" s="4"/>
      <c r="C24" s="8"/>
      <c r="D24" s="11" t="s">
        <v>18</v>
      </c>
      <c r="E24" s="11" t="s">
        <v>19</v>
      </c>
      <c r="F24" s="5" t="s">
        <v>20</v>
      </c>
      <c r="G24" s="6"/>
      <c r="H24" s="6"/>
      <c r="I24" s="7"/>
    </row>
    <row r="25" spans="1:9" ht="12.75">
      <c r="A25" s="4"/>
      <c r="B25" s="9" t="s">
        <v>21</v>
      </c>
      <c r="C25" s="10">
        <f>C27</f>
        <v>1950</v>
      </c>
      <c r="D25" s="12"/>
      <c r="E25" s="12"/>
      <c r="F25" s="4" t="s">
        <v>22</v>
      </c>
      <c r="G25" s="4" t="s">
        <v>23</v>
      </c>
      <c r="H25" s="4" t="s">
        <v>24</v>
      </c>
      <c r="I25" s="4" t="s">
        <v>25</v>
      </c>
    </row>
    <row r="26" spans="1:9" ht="12.75">
      <c r="A26" s="4"/>
      <c r="B26" s="4" t="s">
        <v>12</v>
      </c>
      <c r="C26" s="8"/>
      <c r="D26" s="4"/>
      <c r="E26" s="4"/>
      <c r="F26" s="4"/>
      <c r="G26" s="4"/>
      <c r="H26" s="4"/>
      <c r="I26" s="4"/>
    </row>
    <row r="27" spans="1:9" ht="12.75">
      <c r="A27" s="4"/>
      <c r="B27" s="4" t="s">
        <v>34</v>
      </c>
      <c r="C27" s="8">
        <v>1950</v>
      </c>
      <c r="D27" s="4"/>
      <c r="E27" s="4"/>
      <c r="F27" s="4">
        <v>975</v>
      </c>
      <c r="G27" s="4"/>
      <c r="H27" s="4"/>
      <c r="I27" s="4">
        <v>975</v>
      </c>
    </row>
    <row r="28" spans="1:9" ht="12.75">
      <c r="A28" s="4"/>
      <c r="B28" s="4"/>
      <c r="C28" s="8"/>
      <c r="D28" s="4"/>
      <c r="E28" s="4"/>
      <c r="F28" s="4"/>
      <c r="G28" s="4"/>
      <c r="H28" s="4"/>
      <c r="I28" s="4"/>
    </row>
    <row r="29" spans="2:3" ht="12.75">
      <c r="B29" s="9" t="s">
        <v>31</v>
      </c>
      <c r="C29" s="8">
        <f>C16-C17-C25</f>
        <v>3150.262719999999</v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I32" sqref="I32"/>
    </sheetView>
  </sheetViews>
  <sheetFormatPr defaultColWidth="9.00390625" defaultRowHeight="12.75"/>
  <cols>
    <col min="1" max="1" width="5.125" style="0" customWidth="1"/>
    <col min="2" max="2" width="50.875" style="0" customWidth="1"/>
    <col min="3" max="3" width="14.25390625" style="0" customWidth="1"/>
    <col min="9" max="9" width="14.625" style="0" customWidth="1"/>
    <col min="10" max="10" width="0.6171875" style="0" customWidth="1"/>
  </cols>
  <sheetData>
    <row r="1" spans="1:5" ht="12.75">
      <c r="A1" t="s">
        <v>0</v>
      </c>
      <c r="E1" t="s">
        <v>1</v>
      </c>
    </row>
    <row r="2" ht="12.75">
      <c r="E2" t="s">
        <v>2</v>
      </c>
    </row>
    <row r="3" ht="12.75">
      <c r="A3" t="s">
        <v>3</v>
      </c>
    </row>
    <row r="5" spans="5:10" ht="12.75">
      <c r="E5" s="1"/>
      <c r="F5" s="1"/>
      <c r="G5" s="1"/>
      <c r="H5" s="1"/>
      <c r="I5" s="1"/>
      <c r="J5" s="1"/>
    </row>
    <row r="6" spans="5:9" ht="12.75">
      <c r="E6" s="2"/>
      <c r="F6" s="2"/>
      <c r="G6" s="2"/>
      <c r="H6" s="2"/>
      <c r="I6" s="2"/>
    </row>
    <row r="7" spans="3:9" ht="12.75">
      <c r="C7" s="3"/>
      <c r="D7" s="3"/>
      <c r="E7" s="3"/>
      <c r="F7" s="3"/>
      <c r="G7" s="3"/>
      <c r="H7" s="3"/>
      <c r="I7" s="3"/>
    </row>
    <row r="9" spans="3:9" ht="12.75">
      <c r="C9" s="3" t="s">
        <v>81</v>
      </c>
      <c r="D9" s="3"/>
      <c r="E9" s="3"/>
      <c r="F9" s="3"/>
      <c r="G9" s="3"/>
      <c r="H9" s="3"/>
      <c r="I9" s="3"/>
    </row>
    <row r="10" spans="1:9" ht="12.75">
      <c r="A10" s="4"/>
      <c r="B10" s="4" t="s">
        <v>5</v>
      </c>
      <c r="C10" s="4">
        <v>385.8</v>
      </c>
      <c r="D10" s="5"/>
      <c r="E10" s="6"/>
      <c r="F10" s="6"/>
      <c r="G10" s="6"/>
      <c r="H10" s="6"/>
      <c r="I10" s="7"/>
    </row>
    <row r="11" spans="1:9" ht="12.75">
      <c r="A11" s="4"/>
      <c r="B11" s="4"/>
      <c r="C11" s="8"/>
      <c r="D11" s="5"/>
      <c r="E11" s="6"/>
      <c r="F11" s="6"/>
      <c r="G11" s="6"/>
      <c r="H11" s="6"/>
      <c r="I11" s="7"/>
    </row>
    <row r="12" spans="1:9" ht="12.75">
      <c r="A12" s="4">
        <v>1</v>
      </c>
      <c r="B12" s="4" t="s">
        <v>6</v>
      </c>
      <c r="C12" s="8">
        <v>-9260.44</v>
      </c>
      <c r="D12" s="5"/>
      <c r="E12" s="6"/>
      <c r="F12" s="6"/>
      <c r="G12" s="6"/>
      <c r="H12" s="6"/>
      <c r="I12" s="7"/>
    </row>
    <row r="13" spans="1:9" ht="12.75">
      <c r="A13" s="4">
        <v>2</v>
      </c>
      <c r="B13" s="4" t="s">
        <v>7</v>
      </c>
      <c r="C13" s="8">
        <v>59175.58</v>
      </c>
      <c r="D13" s="5"/>
      <c r="E13" s="6"/>
      <c r="F13" s="6"/>
      <c r="G13" s="6"/>
      <c r="H13" s="6"/>
      <c r="I13" s="7"/>
    </row>
    <row r="14" spans="1:9" ht="12.75">
      <c r="A14" s="4">
        <v>3</v>
      </c>
      <c r="B14" s="4" t="s">
        <v>8</v>
      </c>
      <c r="C14" s="8">
        <f>C13*13.7%</f>
        <v>8107.054459999999</v>
      </c>
      <c r="D14" s="5"/>
      <c r="E14" s="6"/>
      <c r="F14" s="6"/>
      <c r="G14" s="6"/>
      <c r="H14" s="6"/>
      <c r="I14" s="7"/>
    </row>
    <row r="15" spans="1:9" ht="12.75">
      <c r="A15" s="4">
        <v>4</v>
      </c>
      <c r="B15" s="4" t="s">
        <v>9</v>
      </c>
      <c r="C15" s="8">
        <f>C13-C14</f>
        <v>51068.52554</v>
      </c>
      <c r="D15" s="5"/>
      <c r="E15" s="6"/>
      <c r="F15" s="6"/>
      <c r="G15" s="6"/>
      <c r="H15" s="6"/>
      <c r="I15" s="7"/>
    </row>
    <row r="16" spans="1:9" ht="12.75">
      <c r="A16" s="4">
        <v>5</v>
      </c>
      <c r="B16" s="4" t="s">
        <v>10</v>
      </c>
      <c r="C16" s="8">
        <f>C12+C15</f>
        <v>41808.08554</v>
      </c>
      <c r="D16" s="5"/>
      <c r="E16" s="6"/>
      <c r="F16" s="6"/>
      <c r="G16" s="6"/>
      <c r="H16" s="6"/>
      <c r="I16" s="7"/>
    </row>
    <row r="17" spans="1:9" ht="12.75">
      <c r="A17" s="4"/>
      <c r="B17" s="9" t="s">
        <v>11</v>
      </c>
      <c r="C17" s="10">
        <f>C19+C20+C21+C22</f>
        <v>33808</v>
      </c>
      <c r="D17" s="5"/>
      <c r="E17" s="6"/>
      <c r="F17" s="6"/>
      <c r="G17" s="6"/>
      <c r="H17" s="6"/>
      <c r="I17" s="7"/>
    </row>
    <row r="18" spans="1:9" ht="12.75">
      <c r="A18" s="4"/>
      <c r="B18" s="4" t="s">
        <v>12</v>
      </c>
      <c r="C18" s="8"/>
      <c r="D18" s="5"/>
      <c r="E18" s="6"/>
      <c r="F18" s="6"/>
      <c r="G18" s="6"/>
      <c r="H18" s="6"/>
      <c r="I18" s="7"/>
    </row>
    <row r="19" spans="1:9" ht="12.75">
      <c r="A19" s="4"/>
      <c r="B19" s="4" t="s">
        <v>13</v>
      </c>
      <c r="C19" s="8">
        <v>8582</v>
      </c>
      <c r="D19" s="5"/>
      <c r="E19" s="6"/>
      <c r="F19" s="6"/>
      <c r="G19" s="6"/>
      <c r="H19" s="6"/>
      <c r="I19" s="7"/>
    </row>
    <row r="20" spans="1:9" ht="12.75">
      <c r="A20" s="4"/>
      <c r="B20" s="4" t="s">
        <v>14</v>
      </c>
      <c r="C20" s="8">
        <v>11221</v>
      </c>
      <c r="D20" s="5"/>
      <c r="E20" s="6"/>
      <c r="F20" s="6"/>
      <c r="G20" s="6"/>
      <c r="H20" s="6"/>
      <c r="I20" s="7"/>
    </row>
    <row r="21" spans="1:9" ht="12.75">
      <c r="A21" s="4"/>
      <c r="B21" s="4" t="s">
        <v>15</v>
      </c>
      <c r="C21" s="8">
        <v>11922</v>
      </c>
      <c r="D21" s="5"/>
      <c r="E21" s="6"/>
      <c r="F21" s="6"/>
      <c r="G21" s="6"/>
      <c r="H21" s="6"/>
      <c r="I21" s="7"/>
    </row>
    <row r="22" spans="1:9" ht="12.75">
      <c r="A22" s="4"/>
      <c r="B22" s="4" t="s">
        <v>16</v>
      </c>
      <c r="C22" s="8">
        <v>2083</v>
      </c>
      <c r="D22" s="5"/>
      <c r="E22" s="6"/>
      <c r="F22" s="6"/>
      <c r="G22" s="6"/>
      <c r="H22" s="6"/>
      <c r="I22" s="7"/>
    </row>
    <row r="23" spans="1:9" ht="12.75">
      <c r="A23" s="4"/>
      <c r="B23" s="4" t="s">
        <v>17</v>
      </c>
      <c r="C23" s="8"/>
      <c r="D23" s="5"/>
      <c r="E23" s="6"/>
      <c r="F23" s="6"/>
      <c r="G23" s="6"/>
      <c r="H23" s="6"/>
      <c r="I23" s="7"/>
    </row>
    <row r="24" spans="1:9" ht="12.75">
      <c r="A24" s="4"/>
      <c r="B24" s="4"/>
      <c r="C24" s="8"/>
      <c r="D24" s="11" t="s">
        <v>18</v>
      </c>
      <c r="E24" s="11" t="s">
        <v>19</v>
      </c>
      <c r="F24" s="5" t="s">
        <v>20</v>
      </c>
      <c r="G24" s="6"/>
      <c r="H24" s="6"/>
      <c r="I24" s="7"/>
    </row>
    <row r="25" spans="1:9" ht="12.75">
      <c r="A25" s="4"/>
      <c r="B25" s="9" t="s">
        <v>21</v>
      </c>
      <c r="C25" s="10">
        <f>C27</f>
        <v>6200</v>
      </c>
      <c r="D25" s="12"/>
      <c r="E25" s="12"/>
      <c r="F25" s="4" t="s">
        <v>22</v>
      </c>
      <c r="G25" s="4" t="s">
        <v>23</v>
      </c>
      <c r="H25" s="4" t="s">
        <v>24</v>
      </c>
      <c r="I25" s="4" t="s">
        <v>25</v>
      </c>
    </row>
    <row r="26" spans="1:9" ht="12.75">
      <c r="A26" s="4"/>
      <c r="B26" s="4" t="s">
        <v>12</v>
      </c>
      <c r="C26" s="8"/>
      <c r="D26" s="4"/>
      <c r="E26" s="4"/>
      <c r="F26" s="4"/>
      <c r="G26" s="4"/>
      <c r="H26" s="4"/>
      <c r="I26" s="4"/>
    </row>
    <row r="27" spans="1:9" ht="12.75">
      <c r="A27" s="4"/>
      <c r="B27" s="4" t="s">
        <v>29</v>
      </c>
      <c r="C27" s="8">
        <v>6200</v>
      </c>
      <c r="D27" s="4"/>
      <c r="E27" s="4"/>
      <c r="F27" s="4"/>
      <c r="G27" s="4"/>
      <c r="H27" s="4"/>
      <c r="I27" s="4">
        <v>6200</v>
      </c>
    </row>
    <row r="28" spans="2:3" ht="12.75">
      <c r="B28" s="9" t="s">
        <v>31</v>
      </c>
      <c r="C28" s="8">
        <f>C16-C17-C25</f>
        <v>1800.08554</v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B38" sqref="B38"/>
    </sheetView>
  </sheetViews>
  <sheetFormatPr defaultColWidth="9.00390625" defaultRowHeight="12.75"/>
  <cols>
    <col min="1" max="1" width="3.125" style="0" customWidth="1"/>
    <col min="2" max="2" width="49.125" style="0" customWidth="1"/>
    <col min="3" max="3" width="17.125" style="0" customWidth="1"/>
    <col min="4" max="4" width="11.75390625" style="0" customWidth="1"/>
    <col min="5" max="5" width="10.00390625" style="0" customWidth="1"/>
    <col min="6" max="6" width="11.25390625" style="0" customWidth="1"/>
    <col min="7" max="7" width="11.125" style="0" customWidth="1"/>
    <col min="8" max="8" width="9.75390625" style="0" customWidth="1"/>
    <col min="9" max="9" width="8.375" style="0" customWidth="1"/>
    <col min="10" max="10" width="0" style="0" hidden="1" customWidth="1"/>
  </cols>
  <sheetData>
    <row r="1" spans="1:5" ht="12.75">
      <c r="A1" t="s">
        <v>0</v>
      </c>
      <c r="E1" t="s">
        <v>1</v>
      </c>
    </row>
    <row r="2" ht="12.75">
      <c r="E2" t="s">
        <v>2</v>
      </c>
    </row>
    <row r="3" ht="12.75">
      <c r="A3" t="s">
        <v>3</v>
      </c>
    </row>
    <row r="5" spans="5:10" ht="12.75">
      <c r="E5" s="1"/>
      <c r="F5" s="1"/>
      <c r="G5" s="1"/>
      <c r="H5" s="1"/>
      <c r="I5" s="1"/>
      <c r="J5" s="1"/>
    </row>
    <row r="6" spans="5:9" ht="12.75">
      <c r="E6" s="2"/>
      <c r="F6" s="2"/>
      <c r="G6" s="2"/>
      <c r="H6" s="2"/>
      <c r="I6" s="2"/>
    </row>
    <row r="7" spans="3:9" ht="12.75">
      <c r="C7" s="3"/>
      <c r="D7" s="3"/>
      <c r="E7" s="3"/>
      <c r="F7" s="3"/>
      <c r="G7" s="3"/>
      <c r="H7" s="3"/>
      <c r="I7" s="3"/>
    </row>
    <row r="9" spans="3:9" ht="12.75">
      <c r="C9" s="3" t="s">
        <v>36</v>
      </c>
      <c r="D9" s="3"/>
      <c r="E9" s="3"/>
      <c r="F9" s="3"/>
      <c r="G9" s="3"/>
      <c r="H9" s="3"/>
      <c r="I9" s="3"/>
    </row>
    <row r="10" spans="1:9" ht="12.75">
      <c r="A10" s="4"/>
      <c r="B10" s="4" t="s">
        <v>5</v>
      </c>
      <c r="C10" s="4">
        <v>2453.2</v>
      </c>
      <c r="D10" s="5"/>
      <c r="E10" s="6"/>
      <c r="F10" s="6"/>
      <c r="G10" s="6"/>
      <c r="H10" s="6"/>
      <c r="I10" s="7"/>
    </row>
    <row r="11" spans="1:9" ht="12.75">
      <c r="A11" s="4"/>
      <c r="B11" s="4"/>
      <c r="C11" s="8"/>
      <c r="D11" s="5"/>
      <c r="E11" s="6"/>
      <c r="F11" s="6"/>
      <c r="G11" s="6"/>
      <c r="H11" s="6"/>
      <c r="I11" s="7"/>
    </row>
    <row r="12" spans="1:9" ht="12.75">
      <c r="A12" s="4">
        <v>1</v>
      </c>
      <c r="B12" s="4" t="s">
        <v>6</v>
      </c>
      <c r="C12" s="8">
        <v>-28339.61</v>
      </c>
      <c r="D12" s="5"/>
      <c r="E12" s="6"/>
      <c r="F12" s="6"/>
      <c r="G12" s="6"/>
      <c r="H12" s="6"/>
      <c r="I12" s="7"/>
    </row>
    <row r="13" spans="1:9" ht="12.75">
      <c r="A13" s="4">
        <v>2</v>
      </c>
      <c r="B13" s="4" t="s">
        <v>7</v>
      </c>
      <c r="C13" s="8">
        <v>336663.83</v>
      </c>
      <c r="D13" s="5"/>
      <c r="E13" s="6"/>
      <c r="F13" s="6"/>
      <c r="G13" s="6"/>
      <c r="H13" s="6"/>
      <c r="I13" s="7"/>
    </row>
    <row r="14" spans="1:9" ht="12.75">
      <c r="A14" s="4">
        <v>3</v>
      </c>
      <c r="B14" s="4" t="s">
        <v>8</v>
      </c>
      <c r="C14" s="8">
        <f>C13*13.7%</f>
        <v>46122.944709999996</v>
      </c>
      <c r="D14" s="5"/>
      <c r="E14" s="6"/>
      <c r="F14" s="6"/>
      <c r="G14" s="6"/>
      <c r="H14" s="6"/>
      <c r="I14" s="7"/>
    </row>
    <row r="15" spans="1:9" ht="12.75">
      <c r="A15" s="4">
        <v>4</v>
      </c>
      <c r="B15" s="4" t="s">
        <v>9</v>
      </c>
      <c r="C15" s="8">
        <f>C13-C14</f>
        <v>290540.88529</v>
      </c>
      <c r="D15" s="5"/>
      <c r="E15" s="6"/>
      <c r="F15" s="6"/>
      <c r="G15" s="6"/>
      <c r="H15" s="6"/>
      <c r="I15" s="7"/>
    </row>
    <row r="16" spans="1:9" ht="12.75">
      <c r="A16" s="4">
        <v>5</v>
      </c>
      <c r="B16" s="4" t="s">
        <v>10</v>
      </c>
      <c r="C16" s="8">
        <f>C12+C15</f>
        <v>262201.27529</v>
      </c>
      <c r="D16" s="5"/>
      <c r="E16" s="6"/>
      <c r="F16" s="6"/>
      <c r="G16" s="6"/>
      <c r="H16" s="6"/>
      <c r="I16" s="7"/>
    </row>
    <row r="17" spans="1:9" ht="12.75">
      <c r="A17" s="4"/>
      <c r="B17" s="9" t="s">
        <v>11</v>
      </c>
      <c r="C17" s="10">
        <f>C19+C20+C21+C22+C23</f>
        <v>150418</v>
      </c>
      <c r="D17" s="5"/>
      <c r="E17" s="6"/>
      <c r="F17" s="6"/>
      <c r="G17" s="6"/>
      <c r="H17" s="6"/>
      <c r="I17" s="7"/>
    </row>
    <row r="18" spans="1:9" ht="12.75">
      <c r="A18" s="4"/>
      <c r="B18" s="4" t="s">
        <v>12</v>
      </c>
      <c r="C18" s="8"/>
      <c r="D18" s="5"/>
      <c r="E18" s="6"/>
      <c r="F18" s="6"/>
      <c r="G18" s="6"/>
      <c r="H18" s="6"/>
      <c r="I18" s="7"/>
    </row>
    <row r="19" spans="1:9" ht="12.75">
      <c r="A19" s="4"/>
      <c r="B19" s="4" t="s">
        <v>13</v>
      </c>
      <c r="C19" s="8">
        <v>31004</v>
      </c>
      <c r="D19" s="5"/>
      <c r="E19" s="6"/>
      <c r="F19" s="6"/>
      <c r="G19" s="6"/>
      <c r="H19" s="6"/>
      <c r="I19" s="7"/>
    </row>
    <row r="20" spans="1:9" ht="12.75">
      <c r="A20" s="4"/>
      <c r="B20" s="4" t="s">
        <v>14</v>
      </c>
      <c r="C20" s="8">
        <v>40790</v>
      </c>
      <c r="D20" s="5"/>
      <c r="E20" s="6"/>
      <c r="F20" s="6"/>
      <c r="G20" s="6"/>
      <c r="H20" s="6"/>
      <c r="I20" s="7"/>
    </row>
    <row r="21" spans="1:9" ht="12.75">
      <c r="A21" s="4"/>
      <c r="B21" s="4" t="s">
        <v>15</v>
      </c>
      <c r="C21" s="8">
        <v>38669</v>
      </c>
      <c r="D21" s="5"/>
      <c r="E21" s="6"/>
      <c r="F21" s="6"/>
      <c r="G21" s="6"/>
      <c r="H21" s="6"/>
      <c r="I21" s="7"/>
    </row>
    <row r="22" spans="1:9" ht="12.75">
      <c r="A22" s="4"/>
      <c r="B22" s="4" t="s">
        <v>16</v>
      </c>
      <c r="C22" s="8">
        <v>15066</v>
      </c>
      <c r="D22" s="5"/>
      <c r="E22" s="6"/>
      <c r="F22" s="6"/>
      <c r="G22" s="6"/>
      <c r="H22" s="6"/>
      <c r="I22" s="7"/>
    </row>
    <row r="23" spans="1:9" ht="12.75">
      <c r="A23" s="4"/>
      <c r="B23" s="4" t="s">
        <v>17</v>
      </c>
      <c r="C23" s="8">
        <v>24889</v>
      </c>
      <c r="D23" s="5"/>
      <c r="E23" s="6"/>
      <c r="F23" s="6"/>
      <c r="G23" s="6"/>
      <c r="H23" s="6"/>
      <c r="I23" s="7"/>
    </row>
    <row r="24" spans="1:9" ht="12.75">
      <c r="A24" s="4"/>
      <c r="B24" s="4"/>
      <c r="C24" s="8"/>
      <c r="D24" s="11" t="s">
        <v>18</v>
      </c>
      <c r="E24" s="11" t="s">
        <v>19</v>
      </c>
      <c r="F24" s="5" t="s">
        <v>20</v>
      </c>
      <c r="G24" s="6"/>
      <c r="H24" s="6"/>
      <c r="I24" s="7"/>
    </row>
    <row r="25" spans="1:9" ht="12.75">
      <c r="A25" s="4"/>
      <c r="B25" s="9" t="s">
        <v>21</v>
      </c>
      <c r="C25" s="10">
        <f>C27+C28+C29+C30</f>
        <v>100575.2415</v>
      </c>
      <c r="D25" s="12"/>
      <c r="E25" s="12"/>
      <c r="F25" s="4" t="s">
        <v>22</v>
      </c>
      <c r="G25" s="4" t="s">
        <v>23</v>
      </c>
      <c r="H25" s="4" t="s">
        <v>24</v>
      </c>
      <c r="I25" s="4" t="s">
        <v>25</v>
      </c>
    </row>
    <row r="26" spans="1:9" ht="12.75">
      <c r="A26" s="4"/>
      <c r="B26" s="4" t="s">
        <v>12</v>
      </c>
      <c r="C26" s="8"/>
      <c r="D26" s="4"/>
      <c r="E26" s="4"/>
      <c r="F26" s="4"/>
      <c r="G26" s="4"/>
      <c r="H26" s="4"/>
      <c r="I26" s="4"/>
    </row>
    <row r="27" spans="1:9" ht="12.75">
      <c r="A27" s="4"/>
      <c r="B27" s="4" t="s">
        <v>37</v>
      </c>
      <c r="C27" s="8">
        <v>8319.05</v>
      </c>
      <c r="D27" s="4"/>
      <c r="E27" s="4"/>
      <c r="F27" s="4"/>
      <c r="G27" s="4">
        <v>4159.6</v>
      </c>
      <c r="H27" s="4"/>
      <c r="I27" s="4">
        <v>4159.45</v>
      </c>
    </row>
    <row r="28" spans="1:9" ht="12.75">
      <c r="A28" s="4"/>
      <c r="B28" s="4" t="s">
        <v>33</v>
      </c>
      <c r="C28" s="8">
        <v>65223</v>
      </c>
      <c r="D28" s="4"/>
      <c r="E28" s="4"/>
      <c r="F28" s="4"/>
      <c r="G28" s="4"/>
      <c r="H28" s="4">
        <v>65223</v>
      </c>
      <c r="I28" s="4"/>
    </row>
    <row r="29" spans="1:9" ht="12.75">
      <c r="A29" s="4"/>
      <c r="B29" s="4" t="s">
        <v>34</v>
      </c>
      <c r="C29" s="8">
        <v>10200</v>
      </c>
      <c r="D29" s="4"/>
      <c r="E29" s="4"/>
      <c r="F29" s="4">
        <v>5100</v>
      </c>
      <c r="G29" s="4"/>
      <c r="H29" s="4"/>
      <c r="I29" s="4">
        <v>5100</v>
      </c>
    </row>
    <row r="30" spans="1:9" ht="12.75">
      <c r="A30" s="4"/>
      <c r="B30" s="4" t="s">
        <v>38</v>
      </c>
      <c r="C30" s="8">
        <f>C13*5%</f>
        <v>16833.1915</v>
      </c>
      <c r="D30" s="4"/>
      <c r="E30" s="4"/>
      <c r="F30" s="4"/>
      <c r="G30" s="4"/>
      <c r="H30" s="4"/>
      <c r="I30" s="4">
        <v>16833.19</v>
      </c>
    </row>
    <row r="31" spans="1:9" ht="12.75">
      <c r="A31" s="4"/>
      <c r="B31" s="4"/>
      <c r="C31" s="8"/>
      <c r="D31" s="4"/>
      <c r="E31" s="4"/>
      <c r="F31" s="4"/>
      <c r="G31" s="4"/>
      <c r="H31" s="4"/>
      <c r="I31" s="4"/>
    </row>
    <row r="32" spans="2:3" ht="12.75">
      <c r="B32" s="9" t="s">
        <v>31</v>
      </c>
      <c r="C32" s="8">
        <f>C16-C17-C25</f>
        <v>11208.033790000016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F33" sqref="F33"/>
    </sheetView>
  </sheetViews>
  <sheetFormatPr defaultColWidth="9.00390625" defaultRowHeight="12.75"/>
  <cols>
    <col min="1" max="1" width="5.125" style="0" customWidth="1"/>
    <col min="2" max="2" width="50.875" style="0" customWidth="1"/>
    <col min="3" max="3" width="14.25390625" style="0" customWidth="1"/>
    <col min="4" max="4" width="10.625" style="0" customWidth="1"/>
    <col min="6" max="6" width="11.625" style="0" customWidth="1"/>
    <col min="8" max="8" width="10.875" style="0" customWidth="1"/>
    <col min="9" max="10" width="15.375" style="0" customWidth="1"/>
  </cols>
  <sheetData>
    <row r="1" spans="1:5" ht="12.75">
      <c r="A1" t="s">
        <v>0</v>
      </c>
      <c r="E1" t="s">
        <v>1</v>
      </c>
    </row>
    <row r="2" ht="12.75">
      <c r="E2" t="s">
        <v>2</v>
      </c>
    </row>
    <row r="3" ht="12.75">
      <c r="A3" t="s">
        <v>3</v>
      </c>
    </row>
    <row r="5" spans="5:10" ht="12.75">
      <c r="E5" s="1"/>
      <c r="F5" s="1"/>
      <c r="G5" s="1"/>
      <c r="H5" s="1"/>
      <c r="I5" s="1"/>
      <c r="J5" s="1"/>
    </row>
    <row r="6" spans="5:9" ht="12.75">
      <c r="E6" s="2"/>
      <c r="F6" s="2"/>
      <c r="G6" s="2"/>
      <c r="H6" s="2"/>
      <c r="I6" s="2"/>
    </row>
    <row r="7" spans="3:9" ht="12.75">
      <c r="C7" s="3"/>
      <c r="D7" s="3"/>
      <c r="E7" s="3"/>
      <c r="F7" s="3"/>
      <c r="G7" s="3"/>
      <c r="H7" s="3"/>
      <c r="I7" s="3"/>
    </row>
    <row r="9" spans="3:9" ht="12.75">
      <c r="C9" s="3" t="s">
        <v>39</v>
      </c>
      <c r="D9" s="3"/>
      <c r="E9" s="3"/>
      <c r="F9" s="3"/>
      <c r="G9" s="3"/>
      <c r="H9" s="3"/>
      <c r="I9" s="3"/>
    </row>
    <row r="10" spans="1:9" ht="12.75">
      <c r="A10" s="4"/>
      <c r="B10" s="4" t="s">
        <v>5</v>
      </c>
      <c r="C10" s="4">
        <v>1222.3</v>
      </c>
      <c r="D10" s="5"/>
      <c r="E10" s="6"/>
      <c r="F10" s="6"/>
      <c r="G10" s="6"/>
      <c r="H10" s="6"/>
      <c r="I10" s="7"/>
    </row>
    <row r="11" spans="1:9" ht="12.75">
      <c r="A11" s="4"/>
      <c r="B11" s="4"/>
      <c r="C11" s="8"/>
      <c r="D11" s="5"/>
      <c r="E11" s="6"/>
      <c r="F11" s="6"/>
      <c r="G11" s="6"/>
      <c r="H11" s="6"/>
      <c r="I11" s="7"/>
    </row>
    <row r="12" spans="1:9" ht="12.75">
      <c r="A12" s="4">
        <v>1</v>
      </c>
      <c r="B12" s="4" t="s">
        <v>6</v>
      </c>
      <c r="C12" s="8">
        <v>-31404.42</v>
      </c>
      <c r="D12" s="5"/>
      <c r="E12" s="6"/>
      <c r="F12" s="6"/>
      <c r="G12" s="6"/>
      <c r="H12" s="6"/>
      <c r="I12" s="7"/>
    </row>
    <row r="13" spans="1:9" ht="12.75">
      <c r="A13" s="4">
        <v>2</v>
      </c>
      <c r="B13" s="4" t="s">
        <v>7</v>
      </c>
      <c r="C13" s="8">
        <v>179096.05</v>
      </c>
      <c r="D13" s="5"/>
      <c r="E13" s="6"/>
      <c r="F13" s="6"/>
      <c r="G13" s="6"/>
      <c r="H13" s="6"/>
      <c r="I13" s="7"/>
    </row>
    <row r="14" spans="1:9" ht="12.75">
      <c r="A14" s="4">
        <v>3</v>
      </c>
      <c r="B14" s="4" t="s">
        <v>8</v>
      </c>
      <c r="C14" s="8">
        <f>C13*13.7%</f>
        <v>24536.158849999996</v>
      </c>
      <c r="D14" s="5"/>
      <c r="E14" s="6"/>
      <c r="F14" s="6"/>
      <c r="G14" s="6"/>
      <c r="H14" s="6"/>
      <c r="I14" s="7"/>
    </row>
    <row r="15" spans="1:9" ht="12.75">
      <c r="A15" s="4">
        <v>4</v>
      </c>
      <c r="B15" s="4" t="s">
        <v>9</v>
      </c>
      <c r="C15" s="8">
        <f>C13-C14</f>
        <v>154559.89114999998</v>
      </c>
      <c r="D15" s="5"/>
      <c r="E15" s="6"/>
      <c r="F15" s="6"/>
      <c r="G15" s="6"/>
      <c r="H15" s="6"/>
      <c r="I15" s="7"/>
    </row>
    <row r="16" spans="1:9" ht="12.75">
      <c r="A16" s="4">
        <v>5</v>
      </c>
      <c r="B16" s="4" t="s">
        <v>10</v>
      </c>
      <c r="C16" s="8">
        <f>C12+C15</f>
        <v>123155.47114999998</v>
      </c>
      <c r="D16" s="5"/>
      <c r="E16" s="6"/>
      <c r="F16" s="6"/>
      <c r="G16" s="6"/>
      <c r="H16" s="6"/>
      <c r="I16" s="7"/>
    </row>
    <row r="17" spans="1:9" ht="12.75">
      <c r="A17" s="4"/>
      <c r="B17" s="9" t="s">
        <v>11</v>
      </c>
      <c r="C17" s="10">
        <f>C19+C20+C21+C22+C23</f>
        <v>100402</v>
      </c>
      <c r="D17" s="5"/>
      <c r="E17" s="6"/>
      <c r="F17" s="6"/>
      <c r="G17" s="6"/>
      <c r="H17" s="6"/>
      <c r="I17" s="7"/>
    </row>
    <row r="18" spans="1:9" ht="12.75">
      <c r="A18" s="4"/>
      <c r="B18" s="4" t="s">
        <v>12</v>
      </c>
      <c r="C18" s="8"/>
      <c r="D18" s="5"/>
      <c r="E18" s="6"/>
      <c r="F18" s="6"/>
      <c r="G18" s="6"/>
      <c r="H18" s="6"/>
      <c r="I18" s="7"/>
    </row>
    <row r="19" spans="1:9" ht="12.75">
      <c r="A19" s="4"/>
      <c r="B19" s="4" t="s">
        <v>13</v>
      </c>
      <c r="C19" s="8">
        <v>22523</v>
      </c>
      <c r="D19" s="5"/>
      <c r="E19" s="6"/>
      <c r="F19" s="6"/>
      <c r="G19" s="6"/>
      <c r="H19" s="6"/>
      <c r="I19" s="7"/>
    </row>
    <row r="20" spans="1:9" ht="12.75">
      <c r="A20" s="4"/>
      <c r="B20" s="4" t="s">
        <v>14</v>
      </c>
      <c r="C20" s="8">
        <v>51459</v>
      </c>
      <c r="D20" s="5"/>
      <c r="E20" s="6"/>
      <c r="F20" s="6"/>
      <c r="G20" s="6"/>
      <c r="H20" s="6"/>
      <c r="I20" s="7"/>
    </row>
    <row r="21" spans="1:9" ht="12.75">
      <c r="A21" s="4"/>
      <c r="B21" s="4" t="s">
        <v>15</v>
      </c>
      <c r="C21" s="8">
        <v>6500</v>
      </c>
      <c r="D21" s="5"/>
      <c r="E21" s="6"/>
      <c r="F21" s="6"/>
      <c r="G21" s="6"/>
      <c r="H21" s="6"/>
      <c r="I21" s="7"/>
    </row>
    <row r="22" spans="1:9" ht="12.75">
      <c r="A22" s="4"/>
      <c r="B22" s="4" t="s">
        <v>16</v>
      </c>
      <c r="C22" s="8">
        <v>7511</v>
      </c>
      <c r="D22" s="5"/>
      <c r="E22" s="6"/>
      <c r="F22" s="6"/>
      <c r="G22" s="6"/>
      <c r="H22" s="6"/>
      <c r="I22" s="7"/>
    </row>
    <row r="23" spans="1:9" ht="12.75">
      <c r="A23" s="4"/>
      <c r="B23" s="4" t="s">
        <v>17</v>
      </c>
      <c r="C23" s="8">
        <v>12409</v>
      </c>
      <c r="D23" s="5"/>
      <c r="E23" s="6"/>
      <c r="F23" s="6"/>
      <c r="G23" s="6"/>
      <c r="H23" s="6"/>
      <c r="I23" s="7"/>
    </row>
    <row r="24" spans="1:9" ht="12.75">
      <c r="A24" s="4"/>
      <c r="B24" s="4"/>
      <c r="C24" s="8"/>
      <c r="D24" s="11" t="s">
        <v>18</v>
      </c>
      <c r="E24" s="11" t="s">
        <v>19</v>
      </c>
      <c r="F24" s="5" t="s">
        <v>20</v>
      </c>
      <c r="G24" s="6"/>
      <c r="H24" s="6"/>
      <c r="I24" s="7"/>
    </row>
    <row r="25" spans="1:9" ht="12.75">
      <c r="A25" s="4"/>
      <c r="B25" s="9" t="s">
        <v>21</v>
      </c>
      <c r="C25" s="10">
        <f>C27</f>
        <v>21500</v>
      </c>
      <c r="D25" s="12"/>
      <c r="E25" s="12"/>
      <c r="F25" s="4" t="s">
        <v>22</v>
      </c>
      <c r="G25" s="4" t="s">
        <v>23</v>
      </c>
      <c r="H25" s="4" t="s">
        <v>24</v>
      </c>
      <c r="I25" s="4" t="s">
        <v>25</v>
      </c>
    </row>
    <row r="26" spans="1:9" ht="12.75">
      <c r="A26" s="4"/>
      <c r="B26" s="4" t="s">
        <v>12</v>
      </c>
      <c r="C26" s="8"/>
      <c r="D26" s="4"/>
      <c r="E26" s="4"/>
      <c r="F26" s="4"/>
      <c r="G26" s="4"/>
      <c r="H26" s="4"/>
      <c r="I26" s="4"/>
    </row>
    <row r="27" spans="1:9" ht="12.75">
      <c r="A27" s="4"/>
      <c r="B27" s="4" t="s">
        <v>40</v>
      </c>
      <c r="C27" s="8">
        <v>21500</v>
      </c>
      <c r="D27" s="4"/>
      <c r="E27" s="4"/>
      <c r="F27" s="4"/>
      <c r="G27" s="4"/>
      <c r="H27" s="4">
        <v>21500</v>
      </c>
      <c r="I27" s="4"/>
    </row>
    <row r="28" spans="1:9" ht="12.75">
      <c r="A28" s="4"/>
      <c r="B28" s="4"/>
      <c r="C28" s="8"/>
      <c r="D28" s="4"/>
      <c r="E28" s="4"/>
      <c r="F28" s="4"/>
      <c r="G28" s="4"/>
      <c r="H28" s="4"/>
      <c r="I28" s="4"/>
    </row>
    <row r="29" spans="2:3" ht="12.75">
      <c r="B29" s="9" t="s">
        <v>31</v>
      </c>
      <c r="C29" s="8">
        <f>C16-C17-C25</f>
        <v>1253.471149999983</v>
      </c>
    </row>
  </sheetData>
  <sheetProtection/>
  <printOptions/>
  <pageMargins left="0.3541666666666667" right="0.3541666666666667" top="0.9840277777777778" bottom="0.9840277777777778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B32" sqref="B32"/>
    </sheetView>
  </sheetViews>
  <sheetFormatPr defaultColWidth="9.00390625" defaultRowHeight="12.75"/>
  <cols>
    <col min="1" max="1" width="5.125" style="0" customWidth="1"/>
    <col min="2" max="2" width="50.875" style="0" customWidth="1"/>
    <col min="3" max="3" width="14.25390625" style="0" customWidth="1"/>
    <col min="8" max="8" width="12.00390625" style="0" customWidth="1"/>
    <col min="9" max="9" width="19.125" style="0" customWidth="1"/>
    <col min="10" max="10" width="7.25390625" style="0" customWidth="1"/>
  </cols>
  <sheetData>
    <row r="1" spans="1:5" ht="12.75">
      <c r="A1" t="s">
        <v>0</v>
      </c>
      <c r="E1" t="s">
        <v>1</v>
      </c>
    </row>
    <row r="2" ht="12.75">
      <c r="E2" t="s">
        <v>2</v>
      </c>
    </row>
    <row r="3" ht="12.75">
      <c r="A3" t="s">
        <v>3</v>
      </c>
    </row>
    <row r="5" spans="5:10" ht="12.75">
      <c r="E5" s="1"/>
      <c r="F5" s="1"/>
      <c r="G5" s="1"/>
      <c r="H5" s="1"/>
      <c r="I5" s="1"/>
      <c r="J5" s="1"/>
    </row>
    <row r="6" spans="5:9" ht="12.75">
      <c r="E6" s="2"/>
      <c r="F6" s="2"/>
      <c r="G6" s="2"/>
      <c r="H6" s="2"/>
      <c r="I6" s="2"/>
    </row>
    <row r="7" spans="3:9" ht="12.75">
      <c r="C7" s="3"/>
      <c r="D7" s="3"/>
      <c r="E7" s="3"/>
      <c r="F7" s="3"/>
      <c r="G7" s="3"/>
      <c r="H7" s="3"/>
      <c r="I7" s="3"/>
    </row>
    <row r="9" spans="3:9" ht="12.75">
      <c r="C9" s="3" t="s">
        <v>41</v>
      </c>
      <c r="D9" s="3"/>
      <c r="E9" s="3"/>
      <c r="F9" s="3"/>
      <c r="G9" s="3"/>
      <c r="H9" s="3"/>
      <c r="I9" s="3"/>
    </row>
    <row r="10" spans="1:9" ht="12.75">
      <c r="A10" s="4"/>
      <c r="B10" s="4" t="s">
        <v>5</v>
      </c>
      <c r="C10" s="4">
        <v>2496.29</v>
      </c>
      <c r="D10" s="5"/>
      <c r="E10" s="6"/>
      <c r="F10" s="6"/>
      <c r="G10" s="6"/>
      <c r="H10" s="6"/>
      <c r="I10" s="7"/>
    </row>
    <row r="11" spans="1:9" ht="12.75">
      <c r="A11" s="4"/>
      <c r="B11" s="4"/>
      <c r="C11" s="8"/>
      <c r="D11" s="5"/>
      <c r="E11" s="6"/>
      <c r="F11" s="6"/>
      <c r="G11" s="6"/>
      <c r="H11" s="6"/>
      <c r="I11" s="7"/>
    </row>
    <row r="12" spans="1:9" ht="12.75">
      <c r="A12" s="4">
        <v>1</v>
      </c>
      <c r="B12" s="4" t="s">
        <v>6</v>
      </c>
      <c r="C12" s="8">
        <v>-74095.74</v>
      </c>
      <c r="D12" s="5"/>
      <c r="E12" s="6"/>
      <c r="F12" s="6"/>
      <c r="G12" s="6"/>
      <c r="H12" s="6"/>
      <c r="I12" s="7"/>
    </row>
    <row r="13" spans="1:9" ht="12.75">
      <c r="A13" s="4">
        <v>2</v>
      </c>
      <c r="B13" s="4" t="s">
        <v>7</v>
      </c>
      <c r="C13" s="8">
        <v>339459.9</v>
      </c>
      <c r="D13" s="5"/>
      <c r="E13" s="6"/>
      <c r="F13" s="6"/>
      <c r="G13" s="6"/>
      <c r="H13" s="6"/>
      <c r="I13" s="7"/>
    </row>
    <row r="14" spans="1:9" ht="12.75">
      <c r="A14" s="4">
        <v>3</v>
      </c>
      <c r="B14" s="4" t="s">
        <v>8</v>
      </c>
      <c r="C14" s="8">
        <f>C13*13.7%</f>
        <v>46506.0063</v>
      </c>
      <c r="D14" s="5"/>
      <c r="E14" s="6"/>
      <c r="F14" s="6"/>
      <c r="G14" s="6"/>
      <c r="H14" s="6"/>
      <c r="I14" s="7"/>
    </row>
    <row r="15" spans="1:9" ht="12.75">
      <c r="A15" s="4">
        <v>4</v>
      </c>
      <c r="B15" s="4" t="s">
        <v>9</v>
      </c>
      <c r="C15" s="8">
        <f>C13-C14</f>
        <v>292953.8937</v>
      </c>
      <c r="D15" s="5"/>
      <c r="E15" s="6"/>
      <c r="F15" s="6"/>
      <c r="G15" s="6"/>
      <c r="H15" s="6"/>
      <c r="I15" s="7"/>
    </row>
    <row r="16" spans="1:9" ht="12.75">
      <c r="A16" s="4">
        <v>5</v>
      </c>
      <c r="B16" s="4" t="s">
        <v>10</v>
      </c>
      <c r="C16" s="8">
        <f>C15+C12</f>
        <v>218858.15370000002</v>
      </c>
      <c r="D16" s="5"/>
      <c r="E16" s="6"/>
      <c r="F16" s="6"/>
      <c r="G16" s="6"/>
      <c r="H16" s="6"/>
      <c r="I16" s="7"/>
    </row>
    <row r="17" spans="1:9" ht="12.75">
      <c r="A17" s="4"/>
      <c r="B17" s="9" t="s">
        <v>11</v>
      </c>
      <c r="C17" s="10">
        <f>C19+C20+C21+C22+C23</f>
        <v>160229</v>
      </c>
      <c r="D17" s="5"/>
      <c r="E17" s="6"/>
      <c r="F17" s="6"/>
      <c r="G17" s="6"/>
      <c r="H17" s="6"/>
      <c r="I17" s="7"/>
    </row>
    <row r="18" spans="1:9" ht="12.75">
      <c r="A18" s="4"/>
      <c r="B18" s="4" t="s">
        <v>12</v>
      </c>
      <c r="C18" s="10"/>
      <c r="D18" s="5"/>
      <c r="E18" s="6"/>
      <c r="F18" s="6"/>
      <c r="G18" s="6"/>
      <c r="H18" s="6"/>
      <c r="I18" s="7"/>
    </row>
    <row r="19" spans="1:9" ht="12.75">
      <c r="A19" s="4"/>
      <c r="B19" s="4" t="s">
        <v>13</v>
      </c>
      <c r="C19" s="8">
        <v>20679</v>
      </c>
      <c r="D19" s="5"/>
      <c r="E19" s="6"/>
      <c r="F19" s="6"/>
      <c r="G19" s="6"/>
      <c r="H19" s="6"/>
      <c r="I19" s="7"/>
    </row>
    <row r="20" spans="1:9" ht="12.75">
      <c r="A20" s="4"/>
      <c r="B20" s="4" t="s">
        <v>14</v>
      </c>
      <c r="C20" s="8">
        <v>81843</v>
      </c>
      <c r="D20" s="5"/>
      <c r="E20" s="6"/>
      <c r="F20" s="6"/>
      <c r="G20" s="6"/>
      <c r="H20" s="6"/>
      <c r="I20" s="7"/>
    </row>
    <row r="21" spans="1:9" ht="12.75">
      <c r="A21" s="4"/>
      <c r="B21" s="4" t="s">
        <v>15</v>
      </c>
      <c r="C21" s="8">
        <v>29949</v>
      </c>
      <c r="D21" s="5"/>
      <c r="E21" s="6"/>
      <c r="F21" s="6"/>
      <c r="G21" s="6"/>
      <c r="H21" s="6"/>
      <c r="I21" s="7"/>
    </row>
    <row r="22" spans="1:9" ht="12.75">
      <c r="A22" s="4"/>
      <c r="B22" s="4" t="s">
        <v>16</v>
      </c>
      <c r="C22" s="8">
        <v>15349</v>
      </c>
      <c r="D22" s="5"/>
      <c r="E22" s="6"/>
      <c r="F22" s="6"/>
      <c r="G22" s="6"/>
      <c r="H22" s="6"/>
      <c r="I22" s="7"/>
    </row>
    <row r="23" spans="1:9" ht="12.75">
      <c r="A23" s="4"/>
      <c r="B23" s="4" t="s">
        <v>17</v>
      </c>
      <c r="C23" s="8">
        <v>12409</v>
      </c>
      <c r="D23" s="5"/>
      <c r="E23" s="6"/>
      <c r="F23" s="6"/>
      <c r="G23" s="6"/>
      <c r="H23" s="6"/>
      <c r="I23" s="7"/>
    </row>
    <row r="24" spans="1:9" ht="12.75">
      <c r="A24" s="4"/>
      <c r="B24" s="4"/>
      <c r="C24" s="8"/>
      <c r="D24" s="11" t="s">
        <v>18</v>
      </c>
      <c r="E24" s="11" t="s">
        <v>19</v>
      </c>
      <c r="F24" s="5" t="s">
        <v>20</v>
      </c>
      <c r="G24" s="6"/>
      <c r="H24" s="6"/>
      <c r="I24" s="7"/>
    </row>
    <row r="25" spans="1:9" ht="12.75">
      <c r="A25" s="4"/>
      <c r="B25" s="9" t="s">
        <v>21</v>
      </c>
      <c r="C25" s="10">
        <f>C27+C28+C29+C30+C31</f>
        <v>57813.995</v>
      </c>
      <c r="D25" s="12"/>
      <c r="E25" s="12"/>
      <c r="F25" s="4" t="s">
        <v>22</v>
      </c>
      <c r="G25" s="4" t="s">
        <v>23</v>
      </c>
      <c r="H25" s="4" t="s">
        <v>24</v>
      </c>
      <c r="I25" s="4" t="s">
        <v>25</v>
      </c>
    </row>
    <row r="26" spans="1:9" ht="12.75">
      <c r="A26" s="4"/>
      <c r="B26" s="4" t="s">
        <v>12</v>
      </c>
      <c r="C26" s="8"/>
      <c r="D26" s="4"/>
      <c r="E26" s="4"/>
      <c r="F26" s="4"/>
      <c r="G26" s="4"/>
      <c r="H26" s="4"/>
      <c r="I26" s="4"/>
    </row>
    <row r="27" spans="1:9" ht="12.75">
      <c r="A27" s="4"/>
      <c r="B27" s="4" t="s">
        <v>37</v>
      </c>
      <c r="C27" s="8">
        <v>2000</v>
      </c>
      <c r="D27" s="4"/>
      <c r="E27" s="4"/>
      <c r="F27" s="4"/>
      <c r="G27" s="4">
        <v>1000</v>
      </c>
      <c r="H27" s="4">
        <v>1000</v>
      </c>
      <c r="I27" s="4"/>
    </row>
    <row r="28" spans="1:9" ht="12.75">
      <c r="A28" s="4"/>
      <c r="B28" s="4" t="s">
        <v>42</v>
      </c>
      <c r="C28" s="8">
        <v>8639</v>
      </c>
      <c r="D28" s="4"/>
      <c r="E28" s="4"/>
      <c r="F28" s="4"/>
      <c r="G28" s="4"/>
      <c r="H28" s="4">
        <v>8639</v>
      </c>
      <c r="I28" s="4"/>
    </row>
    <row r="29" spans="1:9" ht="12.75">
      <c r="A29" s="4"/>
      <c r="B29" s="4" t="s">
        <v>34</v>
      </c>
      <c r="C29" s="8">
        <v>6202</v>
      </c>
      <c r="D29" s="4"/>
      <c r="E29" s="4"/>
      <c r="F29" s="4">
        <v>3101</v>
      </c>
      <c r="G29" s="4"/>
      <c r="H29" s="4"/>
      <c r="I29" s="4">
        <v>3101</v>
      </c>
    </row>
    <row r="30" spans="1:9" ht="12.75">
      <c r="A30" s="4"/>
      <c r="B30" s="4" t="s">
        <v>33</v>
      </c>
      <c r="C30" s="8">
        <v>24000</v>
      </c>
      <c r="D30" s="4"/>
      <c r="E30" s="4"/>
      <c r="F30" s="4"/>
      <c r="G30" s="4"/>
      <c r="H30" s="4">
        <v>24000</v>
      </c>
      <c r="I30" s="4"/>
    </row>
    <row r="31" spans="1:9" ht="12.75">
      <c r="A31" s="4"/>
      <c r="B31" s="4" t="s">
        <v>35</v>
      </c>
      <c r="C31" s="8">
        <f>C13*5%</f>
        <v>16972.995000000003</v>
      </c>
      <c r="D31" s="4"/>
      <c r="E31" s="4"/>
      <c r="F31" s="4"/>
      <c r="G31" s="4"/>
      <c r="H31" s="4"/>
      <c r="I31" s="4">
        <v>16973</v>
      </c>
    </row>
    <row r="32" spans="1:9" ht="12.75">
      <c r="A32" s="4"/>
      <c r="B32" s="4"/>
      <c r="C32" s="8"/>
      <c r="D32" s="4"/>
      <c r="E32" s="4"/>
      <c r="F32" s="4"/>
      <c r="G32" s="4"/>
      <c r="H32" s="4"/>
      <c r="I32" s="4"/>
    </row>
    <row r="33" spans="2:3" ht="12.75">
      <c r="B33" s="9" t="s">
        <v>31</v>
      </c>
      <c r="C33" s="8">
        <f>C16-C17-C25</f>
        <v>815.1587000000218</v>
      </c>
    </row>
  </sheetData>
  <sheetProtection/>
  <printOptions/>
  <pageMargins left="0.3541666666666667" right="0.3541666666666667" top="0.9840277777777778" bottom="0.9840277777777778" header="0.5118055555555556" footer="0.511805555555555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B30" sqref="B30"/>
    </sheetView>
  </sheetViews>
  <sheetFormatPr defaultColWidth="9.00390625" defaultRowHeight="12.75"/>
  <cols>
    <col min="1" max="1" width="5.125" style="0" customWidth="1"/>
    <col min="2" max="2" width="50.875" style="0" customWidth="1"/>
    <col min="3" max="3" width="14.25390625" style="0" customWidth="1"/>
    <col min="9" max="9" width="18.625" style="0" customWidth="1"/>
    <col min="10" max="10" width="4.375" style="0" customWidth="1"/>
  </cols>
  <sheetData>
    <row r="1" spans="1:5" ht="12.75">
      <c r="A1" t="s">
        <v>0</v>
      </c>
      <c r="E1" t="s">
        <v>1</v>
      </c>
    </row>
    <row r="2" ht="12.75">
      <c r="E2" t="s">
        <v>2</v>
      </c>
    </row>
    <row r="3" ht="12.75">
      <c r="A3" t="s">
        <v>3</v>
      </c>
    </row>
    <row r="5" spans="5:10" ht="12.75">
      <c r="E5" s="1"/>
      <c r="F5" s="1"/>
      <c r="G5" s="1"/>
      <c r="H5" s="1"/>
      <c r="I5" s="1"/>
      <c r="J5" s="1"/>
    </row>
    <row r="6" spans="5:9" ht="12.75">
      <c r="E6" s="2"/>
      <c r="F6" s="2"/>
      <c r="G6" s="2"/>
      <c r="H6" s="2"/>
      <c r="I6" s="2"/>
    </row>
    <row r="7" spans="3:9" ht="12.75">
      <c r="C7" s="3"/>
      <c r="D7" s="3"/>
      <c r="E7" s="3"/>
      <c r="F7" s="3"/>
      <c r="G7" s="3"/>
      <c r="H7" s="3"/>
      <c r="I7" s="3"/>
    </row>
    <row r="9" spans="3:9" ht="12.75">
      <c r="C9" s="3" t="s">
        <v>43</v>
      </c>
      <c r="D9" s="3"/>
      <c r="E9" s="3"/>
      <c r="F9" s="3"/>
      <c r="G9" s="3"/>
      <c r="H9" s="3"/>
      <c r="I9" s="3"/>
    </row>
    <row r="10" spans="1:9" ht="12.75">
      <c r="A10" s="4"/>
      <c r="B10" s="4" t="s">
        <v>5</v>
      </c>
      <c r="C10" s="4">
        <v>3044.6</v>
      </c>
      <c r="D10" s="5"/>
      <c r="E10" s="6"/>
      <c r="F10" s="6"/>
      <c r="G10" s="6"/>
      <c r="H10" s="6"/>
      <c r="I10" s="7"/>
    </row>
    <row r="11" spans="1:9" ht="12.75">
      <c r="A11" s="4"/>
      <c r="B11" s="4"/>
      <c r="C11" s="8"/>
      <c r="D11" s="5"/>
      <c r="E11" s="6"/>
      <c r="F11" s="6"/>
      <c r="G11" s="6"/>
      <c r="H11" s="6"/>
      <c r="I11" s="7"/>
    </row>
    <row r="12" spans="1:9" ht="12.75">
      <c r="A12" s="4">
        <v>1</v>
      </c>
      <c r="B12" s="4" t="s">
        <v>6</v>
      </c>
      <c r="C12" s="8">
        <v>708.36</v>
      </c>
      <c r="D12" s="5"/>
      <c r="E12" s="6"/>
      <c r="F12" s="6"/>
      <c r="G12" s="6"/>
      <c r="H12" s="6"/>
      <c r="I12" s="7"/>
    </row>
    <row r="13" spans="1:9" ht="12.75">
      <c r="A13" s="4">
        <v>2</v>
      </c>
      <c r="B13" s="4" t="s">
        <v>7</v>
      </c>
      <c r="C13" s="8">
        <v>419369.98</v>
      </c>
      <c r="D13" s="5"/>
      <c r="E13" s="6"/>
      <c r="F13" s="6"/>
      <c r="G13" s="6"/>
      <c r="H13" s="6"/>
      <c r="I13" s="7"/>
    </row>
    <row r="14" spans="1:9" ht="12.75">
      <c r="A14" s="4">
        <v>3</v>
      </c>
      <c r="B14" s="4" t="s">
        <v>8</v>
      </c>
      <c r="C14" s="8">
        <f>C13*13.7%</f>
        <v>57453.68725999999</v>
      </c>
      <c r="D14" s="5"/>
      <c r="E14" s="14"/>
      <c r="F14" s="6"/>
      <c r="G14" s="6"/>
      <c r="H14" s="6"/>
      <c r="I14" s="7"/>
    </row>
    <row r="15" spans="1:9" ht="12.75">
      <c r="A15" s="4">
        <v>4</v>
      </c>
      <c r="B15" s="4" t="s">
        <v>9</v>
      </c>
      <c r="C15" s="8">
        <f>C13-C14</f>
        <v>361916.29274</v>
      </c>
      <c r="D15" s="5"/>
      <c r="E15" s="6"/>
      <c r="F15" s="6"/>
      <c r="G15" s="6"/>
      <c r="H15" s="6"/>
      <c r="I15" s="7"/>
    </row>
    <row r="16" spans="1:9" ht="12.75">
      <c r="A16" s="4">
        <v>5</v>
      </c>
      <c r="B16" s="4" t="s">
        <v>10</v>
      </c>
      <c r="C16" s="8">
        <f>C12+C15</f>
        <v>362624.65274</v>
      </c>
      <c r="D16" s="5"/>
      <c r="E16" s="6"/>
      <c r="F16" s="6"/>
      <c r="G16" s="6"/>
      <c r="H16" s="6"/>
      <c r="I16" s="7"/>
    </row>
    <row r="17" spans="1:9" ht="12.75">
      <c r="A17" s="4"/>
      <c r="B17" s="9" t="s">
        <v>11</v>
      </c>
      <c r="C17" s="10">
        <f>C19+C20+C21+C22</f>
        <v>224282</v>
      </c>
      <c r="D17" s="5"/>
      <c r="E17" s="6"/>
      <c r="F17" s="6"/>
      <c r="G17" s="6"/>
      <c r="H17" s="6"/>
      <c r="I17" s="7"/>
    </row>
    <row r="18" spans="1:9" ht="12.75">
      <c r="A18" s="4"/>
      <c r="B18" s="4" t="s">
        <v>12</v>
      </c>
      <c r="C18" s="8"/>
      <c r="D18" s="5"/>
      <c r="E18" s="6"/>
      <c r="F18" s="6"/>
      <c r="G18" s="6"/>
      <c r="H18" s="6"/>
      <c r="I18" s="7"/>
    </row>
    <row r="19" spans="1:9" ht="12.75">
      <c r="A19" s="4"/>
      <c r="B19" s="4" t="s">
        <v>13</v>
      </c>
      <c r="C19" s="8">
        <v>50086</v>
      </c>
      <c r="D19" s="5"/>
      <c r="E19" s="6"/>
      <c r="F19" s="6"/>
      <c r="G19" s="6"/>
      <c r="H19" s="6"/>
      <c r="I19" s="7"/>
    </row>
    <row r="20" spans="1:9" ht="12.75">
      <c r="A20" s="4"/>
      <c r="B20" s="4" t="s">
        <v>14</v>
      </c>
      <c r="C20" s="8">
        <v>133271</v>
      </c>
      <c r="D20" s="5"/>
      <c r="E20" s="6"/>
      <c r="F20" s="6"/>
      <c r="G20" s="6"/>
      <c r="H20" s="6"/>
      <c r="I20" s="7"/>
    </row>
    <row r="21" spans="1:9" ht="12.75">
      <c r="A21" s="4"/>
      <c r="B21" s="4" t="s">
        <v>15</v>
      </c>
      <c r="C21" s="8">
        <v>24485</v>
      </c>
      <c r="D21" s="5"/>
      <c r="E21" s="6"/>
      <c r="F21" s="6"/>
      <c r="G21" s="6"/>
      <c r="H21" s="6"/>
      <c r="I21" s="7"/>
    </row>
    <row r="22" spans="1:9" ht="12.75">
      <c r="A22" s="4"/>
      <c r="B22" s="4" t="s">
        <v>16</v>
      </c>
      <c r="C22" s="8">
        <v>16440</v>
      </c>
      <c r="D22" s="5"/>
      <c r="E22" s="6"/>
      <c r="F22" s="6"/>
      <c r="G22" s="6"/>
      <c r="H22" s="6"/>
      <c r="I22" s="7"/>
    </row>
    <row r="23" spans="1:9" ht="12.75">
      <c r="A23" s="4"/>
      <c r="B23" s="4"/>
      <c r="C23" s="8"/>
      <c r="D23" s="11" t="s">
        <v>18</v>
      </c>
      <c r="E23" s="11" t="s">
        <v>19</v>
      </c>
      <c r="F23" s="5" t="s">
        <v>20</v>
      </c>
      <c r="G23" s="6"/>
      <c r="H23" s="6"/>
      <c r="I23" s="7"/>
    </row>
    <row r="24" spans="1:9" ht="12.75">
      <c r="A24" s="4"/>
      <c r="B24" s="9" t="s">
        <v>21</v>
      </c>
      <c r="C24" s="10">
        <f>C26+C27+C28+C29</f>
        <v>125766.499</v>
      </c>
      <c r="D24" s="12"/>
      <c r="E24" s="12"/>
      <c r="F24" s="4" t="s">
        <v>22</v>
      </c>
      <c r="G24" s="4" t="s">
        <v>23</v>
      </c>
      <c r="H24" s="4" t="s">
        <v>24</v>
      </c>
      <c r="I24" s="4" t="s">
        <v>25</v>
      </c>
    </row>
    <row r="25" spans="1:9" ht="12.75">
      <c r="A25" s="4"/>
      <c r="B25" s="4" t="s">
        <v>12</v>
      </c>
      <c r="C25" s="8"/>
      <c r="D25" s="4"/>
      <c r="E25" s="4"/>
      <c r="F25" s="4"/>
      <c r="G25" s="4"/>
      <c r="H25" s="4"/>
      <c r="I25" s="4"/>
    </row>
    <row r="26" spans="1:9" ht="12.75">
      <c r="A26" s="4"/>
      <c r="B26" s="4" t="s">
        <v>44</v>
      </c>
      <c r="C26" s="8">
        <v>92200</v>
      </c>
      <c r="D26" s="4"/>
      <c r="E26" s="4"/>
      <c r="F26" s="4"/>
      <c r="G26" s="4">
        <v>92200</v>
      </c>
      <c r="H26" s="4"/>
      <c r="I26" s="4"/>
    </row>
    <row r="27" spans="1:9" ht="12.75">
      <c r="A27" s="4"/>
      <c r="B27" s="4" t="s">
        <v>37</v>
      </c>
      <c r="C27" s="8">
        <v>6396</v>
      </c>
      <c r="D27" s="4"/>
      <c r="E27" s="4"/>
      <c r="F27" s="4">
        <v>3198</v>
      </c>
      <c r="G27" s="4"/>
      <c r="H27" s="4"/>
      <c r="I27" s="4">
        <v>3198</v>
      </c>
    </row>
    <row r="28" spans="1:9" ht="12.75">
      <c r="A28" s="4"/>
      <c r="B28" s="4" t="s">
        <v>34</v>
      </c>
      <c r="C28" s="8">
        <v>6202</v>
      </c>
      <c r="D28" s="4"/>
      <c r="E28" s="4"/>
      <c r="F28" s="4">
        <v>3100</v>
      </c>
      <c r="G28" s="4"/>
      <c r="H28" s="4"/>
      <c r="I28" s="4">
        <v>3102</v>
      </c>
    </row>
    <row r="29" spans="1:9" ht="12.75">
      <c r="A29" s="4"/>
      <c r="B29" s="4" t="s">
        <v>35</v>
      </c>
      <c r="C29" s="8">
        <f>C13*5%</f>
        <v>20968.499</v>
      </c>
      <c r="D29" s="4"/>
      <c r="E29" s="4"/>
      <c r="F29" s="4"/>
      <c r="G29" s="4"/>
      <c r="H29" s="4"/>
      <c r="I29" s="4">
        <v>20968.5</v>
      </c>
    </row>
    <row r="30" spans="1:9" ht="12.75">
      <c r="A30" s="4"/>
      <c r="B30" s="4"/>
      <c r="C30" s="8"/>
      <c r="D30" s="4"/>
      <c r="E30" s="4"/>
      <c r="F30" s="4"/>
      <c r="G30" s="4"/>
      <c r="H30" s="4"/>
      <c r="I30" s="4"/>
    </row>
    <row r="31" spans="2:3" ht="12.75">
      <c r="B31" s="9" t="s">
        <v>31</v>
      </c>
      <c r="C31" s="8">
        <f>C16-C17-C24</f>
        <v>12576.153739999994</v>
      </c>
    </row>
  </sheetData>
  <sheetProtection/>
  <printOptions/>
  <pageMargins left="0.3541666666666667" right="0.3541666666666667" top="0.9840277777777778" bottom="0.9840277777777778" header="0.5118055555555556" footer="0.5118055555555556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29" sqref="B29"/>
    </sheetView>
  </sheetViews>
  <sheetFormatPr defaultColWidth="9.00390625" defaultRowHeight="12.75"/>
  <cols>
    <col min="1" max="1" width="5.125" style="0" customWidth="1"/>
    <col min="2" max="2" width="50.875" style="0" customWidth="1"/>
    <col min="3" max="3" width="14.25390625" style="0" customWidth="1"/>
    <col min="9" max="9" width="17.25390625" style="0" customWidth="1"/>
    <col min="10" max="10" width="0.6171875" style="0" customWidth="1"/>
  </cols>
  <sheetData>
    <row r="1" spans="1:5" ht="12.75">
      <c r="A1" t="s">
        <v>0</v>
      </c>
      <c r="E1" t="s">
        <v>1</v>
      </c>
    </row>
    <row r="2" ht="12.75">
      <c r="E2" t="s">
        <v>2</v>
      </c>
    </row>
    <row r="3" ht="12.75">
      <c r="A3" t="s">
        <v>3</v>
      </c>
    </row>
    <row r="5" spans="5:10" ht="12.75">
      <c r="E5" s="1"/>
      <c r="F5" s="1"/>
      <c r="G5" s="1"/>
      <c r="H5" s="1"/>
      <c r="I5" s="1"/>
      <c r="J5" s="1"/>
    </row>
    <row r="6" spans="5:9" ht="12.75">
      <c r="E6" s="2"/>
      <c r="F6" s="2"/>
      <c r="G6" s="2"/>
      <c r="H6" s="2"/>
      <c r="I6" s="2"/>
    </row>
    <row r="7" spans="3:9" ht="12.75">
      <c r="C7" s="3"/>
      <c r="D7" s="3"/>
      <c r="E7" s="3"/>
      <c r="F7" s="3"/>
      <c r="G7" s="3"/>
      <c r="H7" s="3"/>
      <c r="I7" s="3"/>
    </row>
    <row r="9" spans="3:9" ht="12.75">
      <c r="C9" s="3" t="s">
        <v>45</v>
      </c>
      <c r="D9" s="3"/>
      <c r="E9" s="3"/>
      <c r="F9" s="3"/>
      <c r="G9" s="3"/>
      <c r="H9" s="3"/>
      <c r="I9" s="3"/>
    </row>
    <row r="10" spans="1:9" ht="12.75">
      <c r="A10" s="4"/>
      <c r="B10" s="4" t="s">
        <v>5</v>
      </c>
      <c r="C10" s="4">
        <v>1065.4</v>
      </c>
      <c r="D10" s="5"/>
      <c r="E10" s="6"/>
      <c r="F10" s="6"/>
      <c r="G10" s="6"/>
      <c r="H10" s="6"/>
      <c r="I10" s="7"/>
    </row>
    <row r="11" spans="1:9" ht="12.75">
      <c r="A11" s="4"/>
      <c r="B11" s="4"/>
      <c r="C11" s="8"/>
      <c r="D11" s="5"/>
      <c r="E11" s="6"/>
      <c r="F11" s="6"/>
      <c r="G11" s="6"/>
      <c r="H11" s="6"/>
      <c r="I11" s="7"/>
    </row>
    <row r="12" spans="1:9" ht="12.75">
      <c r="A12" s="4">
        <v>1</v>
      </c>
      <c r="B12" s="4" t="s">
        <v>6</v>
      </c>
      <c r="C12" s="8">
        <v>-12247.06</v>
      </c>
      <c r="D12" s="5"/>
      <c r="E12" s="6"/>
      <c r="F12" s="6"/>
      <c r="G12" s="6"/>
      <c r="H12" s="6"/>
      <c r="I12" s="7"/>
    </row>
    <row r="13" spans="1:9" ht="12.75">
      <c r="A13" s="4">
        <v>2</v>
      </c>
      <c r="B13" s="4" t="s">
        <v>7</v>
      </c>
      <c r="C13" s="8">
        <v>156716.77</v>
      </c>
      <c r="D13" s="5"/>
      <c r="E13" s="6"/>
      <c r="F13" s="6"/>
      <c r="G13" s="6"/>
      <c r="H13" s="6"/>
      <c r="I13" s="7"/>
    </row>
    <row r="14" spans="1:9" ht="12.75">
      <c r="A14" s="4">
        <v>3</v>
      </c>
      <c r="B14" s="4" t="s">
        <v>8</v>
      </c>
      <c r="C14" s="8">
        <f>C13*13.7%</f>
        <v>21470.197489999995</v>
      </c>
      <c r="D14" s="5"/>
      <c r="E14" s="6"/>
      <c r="F14" s="6"/>
      <c r="G14" s="6"/>
      <c r="H14" s="6"/>
      <c r="I14" s="7"/>
    </row>
    <row r="15" spans="1:9" ht="12.75">
      <c r="A15" s="4">
        <v>4</v>
      </c>
      <c r="B15" s="4" t="s">
        <v>9</v>
      </c>
      <c r="C15" s="8">
        <f>C13-C14</f>
        <v>135246.57251</v>
      </c>
      <c r="D15" s="5"/>
      <c r="E15" s="6"/>
      <c r="F15" s="6"/>
      <c r="G15" s="6"/>
      <c r="H15" s="6"/>
      <c r="I15" s="7"/>
    </row>
    <row r="16" spans="1:9" ht="12.75">
      <c r="A16" s="4">
        <v>5</v>
      </c>
      <c r="B16" s="4" t="s">
        <v>10</v>
      </c>
      <c r="C16" s="8">
        <f>C12+C15</f>
        <v>122999.51251</v>
      </c>
      <c r="D16" s="5"/>
      <c r="E16" s="6"/>
      <c r="F16" s="6"/>
      <c r="G16" s="6"/>
      <c r="H16" s="6"/>
      <c r="I16" s="7"/>
    </row>
    <row r="17" spans="1:9" ht="12.75">
      <c r="A17" s="4"/>
      <c r="B17" s="9" t="s">
        <v>11</v>
      </c>
      <c r="C17" s="10">
        <f>C19+C20+C21+C22</f>
        <v>94855</v>
      </c>
      <c r="D17" s="5"/>
      <c r="E17" s="6"/>
      <c r="F17" s="6"/>
      <c r="G17" s="6"/>
      <c r="H17" s="6"/>
      <c r="I17" s="7"/>
    </row>
    <row r="18" spans="1:9" ht="12.75">
      <c r="A18" s="4"/>
      <c r="B18" s="4" t="s">
        <v>12</v>
      </c>
      <c r="C18" s="8"/>
      <c r="D18" s="5"/>
      <c r="E18" s="6"/>
      <c r="F18" s="6"/>
      <c r="G18" s="6"/>
      <c r="H18" s="6"/>
      <c r="I18" s="7"/>
    </row>
    <row r="19" spans="1:9" ht="12.75">
      <c r="A19" s="4"/>
      <c r="B19" s="4" t="s">
        <v>13</v>
      </c>
      <c r="C19" s="8">
        <v>17775</v>
      </c>
      <c r="D19" s="5"/>
      <c r="E19" s="6"/>
      <c r="F19" s="6"/>
      <c r="G19" s="6"/>
      <c r="H19" s="6"/>
      <c r="I19" s="7"/>
    </row>
    <row r="20" spans="1:9" ht="12.75">
      <c r="A20" s="4"/>
      <c r="B20" s="4" t="s">
        <v>14</v>
      </c>
      <c r="C20" s="8">
        <v>34919</v>
      </c>
      <c r="D20" s="5"/>
      <c r="E20" s="6"/>
      <c r="F20" s="6"/>
      <c r="G20" s="6"/>
      <c r="H20" s="6"/>
      <c r="I20" s="7"/>
    </row>
    <row r="21" spans="1:9" ht="12.75">
      <c r="A21" s="4"/>
      <c r="B21" s="4" t="s">
        <v>15</v>
      </c>
      <c r="C21" s="8">
        <v>36409</v>
      </c>
      <c r="D21" s="5"/>
      <c r="E21" s="6"/>
      <c r="F21" s="6"/>
      <c r="G21" s="6"/>
      <c r="H21" s="6"/>
      <c r="I21" s="7"/>
    </row>
    <row r="22" spans="1:9" ht="12.75">
      <c r="A22" s="4"/>
      <c r="B22" s="4" t="s">
        <v>16</v>
      </c>
      <c r="C22" s="8">
        <v>5752</v>
      </c>
      <c r="D22" s="5"/>
      <c r="E22" s="6"/>
      <c r="F22" s="6"/>
      <c r="G22" s="6"/>
      <c r="H22" s="6"/>
      <c r="I22" s="7"/>
    </row>
    <row r="23" spans="1:9" ht="12.75">
      <c r="A23" s="4"/>
      <c r="B23" s="4" t="s">
        <v>17</v>
      </c>
      <c r="C23" s="8"/>
      <c r="D23" s="5"/>
      <c r="E23" s="6"/>
      <c r="F23" s="6"/>
      <c r="G23" s="6"/>
      <c r="H23" s="6"/>
      <c r="I23" s="7"/>
    </row>
    <row r="24" spans="1:9" ht="12.75">
      <c r="A24" s="4"/>
      <c r="B24" s="4"/>
      <c r="C24" s="8"/>
      <c r="D24" s="11" t="s">
        <v>18</v>
      </c>
      <c r="E24" s="11" t="s">
        <v>19</v>
      </c>
      <c r="F24" s="5" t="s">
        <v>20</v>
      </c>
      <c r="G24" s="6"/>
      <c r="H24" s="6"/>
      <c r="I24" s="7"/>
    </row>
    <row r="25" spans="1:9" ht="12.75">
      <c r="A25" s="4"/>
      <c r="B25" s="9" t="s">
        <v>21</v>
      </c>
      <c r="C25" s="10">
        <f>C27+C28+C29</f>
        <v>21941.838499999998</v>
      </c>
      <c r="D25" s="12"/>
      <c r="E25" s="12"/>
      <c r="F25" s="4" t="s">
        <v>22</v>
      </c>
      <c r="G25" s="4" t="s">
        <v>23</v>
      </c>
      <c r="H25" s="4" t="s">
        <v>24</v>
      </c>
      <c r="I25" s="4" t="s">
        <v>25</v>
      </c>
    </row>
    <row r="26" spans="1:9" ht="12.75">
      <c r="A26" s="4"/>
      <c r="B26" s="4" t="s">
        <v>12</v>
      </c>
      <c r="C26" s="8"/>
      <c r="D26" s="4"/>
      <c r="E26" s="4"/>
      <c r="F26" s="4"/>
      <c r="G26" s="4"/>
      <c r="H26" s="4"/>
      <c r="I26" s="4"/>
    </row>
    <row r="27" spans="1:9" ht="12.75">
      <c r="A27" s="4"/>
      <c r="B27" s="4" t="s">
        <v>37</v>
      </c>
      <c r="C27" s="8">
        <v>5376</v>
      </c>
      <c r="D27" s="4"/>
      <c r="E27" s="4"/>
      <c r="F27" s="4">
        <v>2680</v>
      </c>
      <c r="G27" s="4">
        <v>2696</v>
      </c>
      <c r="H27" s="4"/>
      <c r="I27" s="4"/>
    </row>
    <row r="28" spans="1:9" ht="12.75">
      <c r="A28" s="4"/>
      <c r="B28" s="4" t="s">
        <v>42</v>
      </c>
      <c r="C28" s="8">
        <v>8730</v>
      </c>
      <c r="D28" s="4"/>
      <c r="E28" s="4"/>
      <c r="F28" s="4"/>
      <c r="G28" s="4">
        <v>8730</v>
      </c>
      <c r="H28" s="4"/>
      <c r="I28" s="4"/>
    </row>
    <row r="29" spans="1:9" ht="12.75">
      <c r="A29" s="4"/>
      <c r="B29" s="4" t="s">
        <v>35</v>
      </c>
      <c r="C29" s="8">
        <f>C13*5%</f>
        <v>7835.8385</v>
      </c>
      <c r="D29" s="4"/>
      <c r="E29" s="4"/>
      <c r="F29" s="4"/>
      <c r="G29" s="4"/>
      <c r="H29" s="4"/>
      <c r="I29" s="4">
        <v>7835.84</v>
      </c>
    </row>
    <row r="30" spans="2:3" ht="12.75">
      <c r="B30" s="9" t="s">
        <v>31</v>
      </c>
      <c r="C30" s="8">
        <f>C16-C17-C25</f>
        <v>6202.674010000002</v>
      </c>
    </row>
  </sheetData>
  <sheetProtection/>
  <printOptions/>
  <pageMargins left="0.3541666666666667" right="0.3541666666666667" top="0.9840277777777778" bottom="0.9840277777777778" header="0.5118055555555556" footer="0.5118055555555556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B32" sqref="B32"/>
    </sheetView>
  </sheetViews>
  <sheetFormatPr defaultColWidth="9.00390625" defaultRowHeight="12.75"/>
  <cols>
    <col min="1" max="1" width="5.125" style="0" customWidth="1"/>
    <col min="2" max="2" width="50.875" style="0" customWidth="1"/>
    <col min="3" max="3" width="14.25390625" style="0" customWidth="1"/>
    <col min="9" max="9" width="19.625" style="0" customWidth="1"/>
    <col min="10" max="10" width="4.75390625" style="0" customWidth="1"/>
  </cols>
  <sheetData>
    <row r="1" spans="1:5" ht="12.75">
      <c r="A1" t="s">
        <v>0</v>
      </c>
      <c r="E1" t="s">
        <v>1</v>
      </c>
    </row>
    <row r="2" ht="12.75">
      <c r="E2" t="s">
        <v>2</v>
      </c>
    </row>
    <row r="3" ht="12.75">
      <c r="A3" t="s">
        <v>3</v>
      </c>
    </row>
    <row r="5" spans="5:10" ht="12.75">
      <c r="E5" s="1"/>
      <c r="F5" s="1"/>
      <c r="G5" s="1"/>
      <c r="H5" s="1"/>
      <c r="I5" s="1"/>
      <c r="J5" s="1"/>
    </row>
    <row r="6" spans="5:9" ht="12.75">
      <c r="E6" s="2"/>
      <c r="F6" s="2"/>
      <c r="G6" s="2"/>
      <c r="H6" s="2"/>
      <c r="I6" s="2"/>
    </row>
    <row r="7" spans="3:9" ht="12.75">
      <c r="C7" s="3"/>
      <c r="D7" s="3"/>
      <c r="E7" s="3"/>
      <c r="F7" s="3"/>
      <c r="G7" s="3"/>
      <c r="H7" s="3"/>
      <c r="I7" s="3"/>
    </row>
    <row r="9" spans="3:9" ht="12.75">
      <c r="C9" s="3" t="s">
        <v>46</v>
      </c>
      <c r="D9" s="3"/>
      <c r="E9" s="3"/>
      <c r="F9" s="3"/>
      <c r="G9" s="3"/>
      <c r="H9" s="3"/>
      <c r="I9" s="3"/>
    </row>
    <row r="10" spans="1:9" ht="12.75">
      <c r="A10" s="4"/>
      <c r="B10" s="4" t="s">
        <v>5</v>
      </c>
      <c r="C10" s="4">
        <v>1120.6</v>
      </c>
      <c r="D10" s="5"/>
      <c r="E10" s="6"/>
      <c r="F10" s="6"/>
      <c r="G10" s="6"/>
      <c r="H10" s="6"/>
      <c r="I10" s="7"/>
    </row>
    <row r="11" spans="1:9" ht="12.75">
      <c r="A11" s="4"/>
      <c r="B11" s="4"/>
      <c r="C11" s="8"/>
      <c r="D11" s="5"/>
      <c r="E11" s="6"/>
      <c r="F11" s="6"/>
      <c r="G11" s="6"/>
      <c r="H11" s="6"/>
      <c r="I11" s="7"/>
    </row>
    <row r="12" spans="1:9" ht="12.75">
      <c r="A12" s="4">
        <v>1</v>
      </c>
      <c r="B12" s="4" t="s">
        <v>6</v>
      </c>
      <c r="C12" s="8">
        <v>49651.02</v>
      </c>
      <c r="D12" s="5"/>
      <c r="E12" s="6"/>
      <c r="F12" s="6"/>
      <c r="G12" s="6"/>
      <c r="H12" s="6"/>
      <c r="I12" s="7"/>
    </row>
    <row r="13" spans="1:9" ht="12.75">
      <c r="A13" s="4">
        <v>2</v>
      </c>
      <c r="B13" s="4" t="s">
        <v>7</v>
      </c>
      <c r="C13" s="8">
        <v>139801.1</v>
      </c>
      <c r="D13" s="5"/>
      <c r="E13" s="6"/>
      <c r="F13" s="6"/>
      <c r="G13" s="6"/>
      <c r="H13" s="6"/>
      <c r="I13" s="7"/>
    </row>
    <row r="14" spans="1:9" ht="12.75">
      <c r="A14" s="4">
        <v>3</v>
      </c>
      <c r="B14" s="4" t="s">
        <v>8</v>
      </c>
      <c r="C14" s="8">
        <f>C13*13.7%</f>
        <v>19152.750699999997</v>
      </c>
      <c r="D14" s="5"/>
      <c r="E14" s="6"/>
      <c r="F14" s="6"/>
      <c r="G14" s="6"/>
      <c r="H14" s="6"/>
      <c r="I14" s="7"/>
    </row>
    <row r="15" spans="1:9" ht="12.75">
      <c r="A15" s="4">
        <v>4</v>
      </c>
      <c r="B15" s="4" t="s">
        <v>9</v>
      </c>
      <c r="C15" s="8">
        <f>C13-C14</f>
        <v>120648.3493</v>
      </c>
      <c r="D15" s="5"/>
      <c r="E15" s="6"/>
      <c r="F15" s="6"/>
      <c r="G15" s="6"/>
      <c r="H15" s="6"/>
      <c r="I15" s="7"/>
    </row>
    <row r="16" spans="1:9" ht="12.75">
      <c r="A16" s="4">
        <v>5</v>
      </c>
      <c r="B16" s="4" t="s">
        <v>10</v>
      </c>
      <c r="C16" s="8">
        <f>C12+C15</f>
        <v>170299.3693</v>
      </c>
      <c r="D16" s="5"/>
      <c r="E16" s="6"/>
      <c r="F16" s="6"/>
      <c r="G16" s="6"/>
      <c r="H16" s="6"/>
      <c r="I16" s="7"/>
    </row>
    <row r="17" spans="1:9" ht="12.75">
      <c r="A17" s="4"/>
      <c r="B17" s="9" t="s">
        <v>11</v>
      </c>
      <c r="C17" s="10">
        <f>C19+C20+C21+C22</f>
        <v>91230</v>
      </c>
      <c r="D17" s="5"/>
      <c r="E17" s="6"/>
      <c r="F17" s="6"/>
      <c r="G17" s="6"/>
      <c r="H17" s="6"/>
      <c r="I17" s="7"/>
    </row>
    <row r="18" spans="1:9" ht="12.75">
      <c r="A18" s="4"/>
      <c r="B18" s="4" t="s">
        <v>12</v>
      </c>
      <c r="C18" s="10"/>
      <c r="D18" s="5"/>
      <c r="E18" s="6"/>
      <c r="F18" s="6"/>
      <c r="G18" s="6"/>
      <c r="H18" s="6"/>
      <c r="I18" s="7"/>
    </row>
    <row r="19" spans="1:9" ht="12.75">
      <c r="A19" s="4"/>
      <c r="B19" s="4" t="s">
        <v>13</v>
      </c>
      <c r="C19" s="8">
        <v>23691</v>
      </c>
      <c r="D19" s="5"/>
      <c r="E19" s="6"/>
      <c r="F19" s="6"/>
      <c r="G19" s="6"/>
      <c r="H19" s="6"/>
      <c r="I19" s="7"/>
    </row>
    <row r="20" spans="1:9" ht="12.75">
      <c r="A20" s="4"/>
      <c r="B20" s="4" t="s">
        <v>14</v>
      </c>
      <c r="C20" s="8">
        <v>46188</v>
      </c>
      <c r="D20" s="5"/>
      <c r="E20" s="6"/>
      <c r="F20" s="6"/>
      <c r="G20" s="6"/>
      <c r="H20" s="6"/>
      <c r="I20" s="7"/>
    </row>
    <row r="21" spans="1:9" ht="12.75">
      <c r="A21" s="4"/>
      <c r="B21" s="4" t="s">
        <v>15</v>
      </c>
      <c r="C21" s="8">
        <v>14470</v>
      </c>
      <c r="D21" s="5"/>
      <c r="E21" s="6"/>
      <c r="F21" s="6"/>
      <c r="G21" s="6"/>
      <c r="H21" s="6"/>
      <c r="I21" s="7"/>
    </row>
    <row r="22" spans="1:9" ht="12.75">
      <c r="A22" s="4"/>
      <c r="B22" s="4" t="s">
        <v>16</v>
      </c>
      <c r="C22" s="8">
        <v>6881</v>
      </c>
      <c r="D22" s="5"/>
      <c r="E22" s="6"/>
      <c r="F22" s="6"/>
      <c r="G22" s="6"/>
      <c r="H22" s="6"/>
      <c r="I22" s="7"/>
    </row>
    <row r="23" spans="1:9" ht="12.75">
      <c r="A23" s="4"/>
      <c r="B23" s="4" t="s">
        <v>17</v>
      </c>
      <c r="C23" s="8"/>
      <c r="D23" s="5"/>
      <c r="E23" s="6"/>
      <c r="F23" s="6"/>
      <c r="G23" s="6"/>
      <c r="H23" s="6"/>
      <c r="I23" s="7"/>
    </row>
    <row r="24" spans="1:9" ht="12.75">
      <c r="A24" s="4"/>
      <c r="B24" s="4"/>
      <c r="C24" s="8"/>
      <c r="D24" s="11" t="s">
        <v>18</v>
      </c>
      <c r="E24" s="11" t="s">
        <v>19</v>
      </c>
      <c r="F24" s="5" t="s">
        <v>20</v>
      </c>
      <c r="G24" s="6"/>
      <c r="H24" s="6"/>
      <c r="I24" s="7"/>
    </row>
    <row r="25" spans="1:9" ht="12.75">
      <c r="A25" s="4"/>
      <c r="B25" s="9" t="s">
        <v>21</v>
      </c>
      <c r="C25" s="10">
        <f>C27+C28+C29+C30+C31</f>
        <v>64232.155</v>
      </c>
      <c r="D25" s="12"/>
      <c r="E25" s="12"/>
      <c r="F25" s="4" t="s">
        <v>22</v>
      </c>
      <c r="G25" s="4" t="s">
        <v>23</v>
      </c>
      <c r="H25" s="4" t="s">
        <v>24</v>
      </c>
      <c r="I25" s="4" t="s">
        <v>25</v>
      </c>
    </row>
    <row r="26" spans="1:9" ht="12.75">
      <c r="A26" s="4"/>
      <c r="B26" s="4" t="s">
        <v>12</v>
      </c>
      <c r="C26" s="8"/>
      <c r="D26" s="4"/>
      <c r="E26" s="4"/>
      <c r="F26" s="4"/>
      <c r="G26" s="4"/>
      <c r="H26" s="4"/>
      <c r="I26" s="4"/>
    </row>
    <row r="27" spans="1:9" ht="12.75">
      <c r="A27" s="4"/>
      <c r="B27" s="4" t="s">
        <v>47</v>
      </c>
      <c r="C27" s="8">
        <v>23441.1</v>
      </c>
      <c r="D27" s="4"/>
      <c r="E27" s="4"/>
      <c r="F27" s="4"/>
      <c r="G27" s="4"/>
      <c r="H27" s="4">
        <v>23441.1</v>
      </c>
      <c r="I27" s="4"/>
    </row>
    <row r="28" spans="1:9" ht="12.75">
      <c r="A28" s="4"/>
      <c r="B28" s="4" t="s">
        <v>37</v>
      </c>
      <c r="C28" s="8">
        <v>5287</v>
      </c>
      <c r="D28" s="4"/>
      <c r="E28" s="4"/>
      <c r="F28" s="4">
        <v>2644</v>
      </c>
      <c r="G28" s="4">
        <v>2643</v>
      </c>
      <c r="H28" s="4"/>
      <c r="I28" s="4"/>
    </row>
    <row r="29" spans="1:9" ht="12.75">
      <c r="A29" s="4"/>
      <c r="B29" s="4" t="s">
        <v>42</v>
      </c>
      <c r="C29" s="8">
        <v>23505</v>
      </c>
      <c r="D29" s="4"/>
      <c r="E29" s="4"/>
      <c r="F29" s="4"/>
      <c r="G29" s="4"/>
      <c r="H29" s="4">
        <v>23505</v>
      </c>
      <c r="I29" s="4"/>
    </row>
    <row r="30" spans="1:9" ht="12.75">
      <c r="A30" s="4"/>
      <c r="B30" s="4" t="s">
        <v>34</v>
      </c>
      <c r="C30" s="8">
        <v>5009</v>
      </c>
      <c r="D30" s="4"/>
      <c r="E30" s="4"/>
      <c r="F30" s="4">
        <v>2504</v>
      </c>
      <c r="G30" s="4"/>
      <c r="H30" s="4"/>
      <c r="I30" s="4">
        <v>2505</v>
      </c>
    </row>
    <row r="31" spans="1:9" ht="12.75">
      <c r="A31" s="4"/>
      <c r="B31" s="4" t="s">
        <v>35</v>
      </c>
      <c r="C31" s="8">
        <f>C13*5%</f>
        <v>6990.055</v>
      </c>
      <c r="D31" s="4"/>
      <c r="E31" s="4"/>
      <c r="F31" s="4"/>
      <c r="G31" s="4"/>
      <c r="H31" s="4"/>
      <c r="I31" s="4">
        <v>6990.06</v>
      </c>
    </row>
    <row r="32" spans="1:9" ht="12.75">
      <c r="A32" s="4"/>
      <c r="B32" s="4"/>
      <c r="C32" s="8"/>
      <c r="D32" s="4"/>
      <c r="E32" s="4"/>
      <c r="F32" s="4"/>
      <c r="G32" s="4"/>
      <c r="H32" s="4"/>
      <c r="I32" s="4"/>
    </row>
    <row r="33" spans="2:3" ht="12.75">
      <c r="B33" s="9" t="s">
        <v>31</v>
      </c>
      <c r="C33" s="8">
        <f>C16-C17-C25</f>
        <v>14837.214299999992</v>
      </c>
    </row>
  </sheetData>
  <sheetProtection/>
  <printOptions/>
  <pageMargins left="0.3541666666666667" right="0.3541666666666667" top="0.9840277777777778" bottom="0.9840277777777778" header="0.5118055555555556" footer="0.5118055555555556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I33" sqref="I33"/>
    </sheetView>
  </sheetViews>
  <sheetFormatPr defaultColWidth="9.00390625" defaultRowHeight="12.75"/>
  <cols>
    <col min="1" max="1" width="5.125" style="0" customWidth="1"/>
    <col min="2" max="2" width="50.875" style="0" customWidth="1"/>
    <col min="3" max="3" width="14.25390625" style="0" customWidth="1"/>
    <col min="9" max="9" width="20.375" style="0" customWidth="1"/>
    <col min="10" max="10" width="7.00390625" style="0" customWidth="1"/>
  </cols>
  <sheetData>
    <row r="1" spans="1:5" ht="12.75">
      <c r="A1" t="s">
        <v>0</v>
      </c>
      <c r="E1" t="s">
        <v>1</v>
      </c>
    </row>
    <row r="2" ht="12.75">
      <c r="E2" t="s">
        <v>2</v>
      </c>
    </row>
    <row r="3" ht="12.75">
      <c r="A3" t="s">
        <v>3</v>
      </c>
    </row>
    <row r="5" spans="5:10" ht="12.75">
      <c r="E5" s="1"/>
      <c r="F5" s="1"/>
      <c r="G5" s="1"/>
      <c r="H5" s="1"/>
      <c r="I5" s="1"/>
      <c r="J5" s="1"/>
    </row>
    <row r="6" spans="5:9" ht="12.75">
      <c r="E6" s="2"/>
      <c r="F6" s="2"/>
      <c r="G6" s="2"/>
      <c r="H6" s="2"/>
      <c r="I6" s="2"/>
    </row>
    <row r="7" spans="3:9" ht="12.75">
      <c r="C7" s="3"/>
      <c r="D7" s="3"/>
      <c r="E7" s="3"/>
      <c r="F7" s="3"/>
      <c r="G7" s="3"/>
      <c r="H7" s="3"/>
      <c r="I7" s="3"/>
    </row>
    <row r="9" spans="3:9" ht="12.75">
      <c r="C9" s="3" t="s">
        <v>48</v>
      </c>
      <c r="D9" s="3"/>
      <c r="E9" s="3"/>
      <c r="F9" s="3"/>
      <c r="G9" s="3"/>
      <c r="H9" s="3"/>
      <c r="I9" s="3"/>
    </row>
    <row r="10" spans="1:9" ht="12.75">
      <c r="A10" s="4"/>
      <c r="B10" s="4" t="s">
        <v>5</v>
      </c>
      <c r="C10" s="4">
        <v>2146.7</v>
      </c>
      <c r="D10" s="5"/>
      <c r="E10" s="6"/>
      <c r="F10" s="6"/>
      <c r="G10" s="6"/>
      <c r="H10" s="6"/>
      <c r="I10" s="7"/>
    </row>
    <row r="11" spans="1:9" ht="12.75">
      <c r="A11" s="4"/>
      <c r="B11" s="4"/>
      <c r="C11" s="8"/>
      <c r="D11" s="5"/>
      <c r="E11" s="6"/>
      <c r="F11" s="6"/>
      <c r="G11" s="6"/>
      <c r="H11" s="6"/>
      <c r="I11" s="7"/>
    </row>
    <row r="12" spans="1:9" ht="12.75">
      <c r="A12" s="4">
        <v>1</v>
      </c>
      <c r="B12" s="4" t="s">
        <v>6</v>
      </c>
      <c r="C12" s="8">
        <v>35661.02</v>
      </c>
      <c r="D12" s="5"/>
      <c r="E12" s="6"/>
      <c r="F12" s="6"/>
      <c r="G12" s="6"/>
      <c r="H12" s="6"/>
      <c r="I12" s="7"/>
    </row>
    <row r="13" spans="1:9" ht="12.75">
      <c r="A13" s="4">
        <v>2</v>
      </c>
      <c r="B13" s="4" t="s">
        <v>7</v>
      </c>
      <c r="C13" s="8">
        <v>293215.96</v>
      </c>
      <c r="D13" s="5"/>
      <c r="E13" s="6"/>
      <c r="F13" s="6"/>
      <c r="G13" s="6"/>
      <c r="H13" s="6"/>
      <c r="I13" s="7"/>
    </row>
    <row r="14" spans="1:9" ht="12.75">
      <c r="A14" s="4">
        <v>3</v>
      </c>
      <c r="B14" s="4" t="s">
        <v>8</v>
      </c>
      <c r="C14" s="8">
        <f>C13*13.7%</f>
        <v>40170.58652</v>
      </c>
      <c r="D14" s="5"/>
      <c r="E14" s="6"/>
      <c r="F14" s="6"/>
      <c r="G14" s="6"/>
      <c r="H14" s="6"/>
      <c r="I14" s="7"/>
    </row>
    <row r="15" spans="1:9" ht="12.75">
      <c r="A15" s="4">
        <v>4</v>
      </c>
      <c r="B15" s="4" t="s">
        <v>9</v>
      </c>
      <c r="C15" s="8">
        <f>C13-C14</f>
        <v>253045.37348</v>
      </c>
      <c r="D15" s="5"/>
      <c r="E15" s="6"/>
      <c r="F15" s="6"/>
      <c r="G15" s="6"/>
      <c r="H15" s="6"/>
      <c r="I15" s="7"/>
    </row>
    <row r="16" spans="1:9" ht="12.75">
      <c r="A16" s="4">
        <v>5</v>
      </c>
      <c r="B16" s="4" t="s">
        <v>10</v>
      </c>
      <c r="C16" s="8">
        <f>C12+C15</f>
        <v>288706.39348</v>
      </c>
      <c r="D16" s="5"/>
      <c r="E16" s="6"/>
      <c r="F16" s="6"/>
      <c r="G16" s="6"/>
      <c r="H16" s="6"/>
      <c r="I16" s="7"/>
    </row>
    <row r="17" spans="1:9" ht="12.75">
      <c r="A17" s="4"/>
      <c r="B17" s="9" t="s">
        <v>11</v>
      </c>
      <c r="C17" s="10">
        <f>C19+C20+C21+C22</f>
        <v>144424</v>
      </c>
      <c r="D17" s="5"/>
      <c r="E17" s="6"/>
      <c r="F17" s="6"/>
      <c r="G17" s="6"/>
      <c r="H17" s="6"/>
      <c r="I17" s="7"/>
    </row>
    <row r="18" spans="1:9" ht="12.75">
      <c r="A18" s="4"/>
      <c r="B18" s="4" t="s">
        <v>12</v>
      </c>
      <c r="C18" s="8"/>
      <c r="D18" s="5"/>
      <c r="E18" s="6"/>
      <c r="F18" s="6"/>
      <c r="G18" s="6"/>
      <c r="H18" s="6"/>
      <c r="I18" s="7"/>
    </row>
    <row r="19" spans="1:9" ht="12.75">
      <c r="A19" s="4"/>
      <c r="B19" s="4" t="s">
        <v>13</v>
      </c>
      <c r="C19" s="8">
        <v>27991</v>
      </c>
      <c r="D19" s="5"/>
      <c r="E19" s="6"/>
      <c r="F19" s="6"/>
      <c r="G19" s="6"/>
      <c r="H19" s="6"/>
      <c r="I19" s="7"/>
    </row>
    <row r="20" spans="1:9" ht="12.75">
      <c r="A20" s="4"/>
      <c r="B20" s="4" t="s">
        <v>14</v>
      </c>
      <c r="C20" s="8">
        <v>79990</v>
      </c>
      <c r="D20" s="5"/>
      <c r="E20" s="6"/>
      <c r="F20" s="6"/>
      <c r="G20" s="6"/>
      <c r="H20" s="6"/>
      <c r="I20" s="7"/>
    </row>
    <row r="21" spans="1:9" ht="12.75">
      <c r="A21" s="4"/>
      <c r="B21" s="4" t="s">
        <v>15</v>
      </c>
      <c r="C21" s="8">
        <v>23251</v>
      </c>
      <c r="D21" s="5"/>
      <c r="E21" s="6"/>
      <c r="F21" s="6"/>
      <c r="G21" s="6"/>
      <c r="H21" s="6"/>
      <c r="I21" s="7"/>
    </row>
    <row r="22" spans="1:9" ht="12.75">
      <c r="A22" s="4"/>
      <c r="B22" s="4" t="s">
        <v>16</v>
      </c>
      <c r="C22" s="8">
        <v>13192</v>
      </c>
      <c r="D22" s="5"/>
      <c r="E22" s="6"/>
      <c r="F22" s="6"/>
      <c r="G22" s="6"/>
      <c r="H22" s="6"/>
      <c r="I22" s="7"/>
    </row>
    <row r="23" spans="1:9" ht="12.75">
      <c r="A23" s="4"/>
      <c r="B23" s="4"/>
      <c r="C23" s="8"/>
      <c r="D23" s="11" t="s">
        <v>18</v>
      </c>
      <c r="E23" s="11" t="s">
        <v>19</v>
      </c>
      <c r="F23" s="5" t="s">
        <v>20</v>
      </c>
      <c r="G23" s="6"/>
      <c r="H23" s="6"/>
      <c r="I23" s="7"/>
    </row>
    <row r="24" spans="1:9" ht="12.75">
      <c r="A24" s="4"/>
      <c r="B24" s="9" t="s">
        <v>21</v>
      </c>
      <c r="C24" s="10">
        <f>C26+C27+C28+C29+C30+C31+C32</f>
        <v>123157.79800000001</v>
      </c>
      <c r="D24" s="12"/>
      <c r="E24" s="12"/>
      <c r="F24" s="4" t="s">
        <v>22</v>
      </c>
      <c r="G24" s="4" t="s">
        <v>23</v>
      </c>
      <c r="H24" s="4" t="s">
        <v>24</v>
      </c>
      <c r="I24" s="4" t="s">
        <v>25</v>
      </c>
    </row>
    <row r="25" spans="1:9" ht="12.75">
      <c r="A25" s="4"/>
      <c r="B25" s="4" t="s">
        <v>12</v>
      </c>
      <c r="C25" s="8"/>
      <c r="D25" s="4"/>
      <c r="E25" s="4"/>
      <c r="F25" s="4"/>
      <c r="G25" s="4"/>
      <c r="H25" s="4"/>
      <c r="I25" s="4"/>
    </row>
    <row r="26" spans="1:9" ht="12.75">
      <c r="A26" s="4"/>
      <c r="B26" s="4"/>
      <c r="C26" s="8"/>
      <c r="D26" s="4"/>
      <c r="E26" s="4"/>
      <c r="F26" s="4"/>
      <c r="G26" s="4"/>
      <c r="H26" s="4"/>
      <c r="I26" s="4"/>
    </row>
    <row r="27" spans="1:9" ht="12.75">
      <c r="A27" s="4"/>
      <c r="B27" s="4" t="s">
        <v>37</v>
      </c>
      <c r="C27" s="8">
        <v>16860</v>
      </c>
      <c r="D27" s="4"/>
      <c r="E27" s="4"/>
      <c r="F27" s="4"/>
      <c r="G27" s="4">
        <v>8430</v>
      </c>
      <c r="H27" s="4">
        <v>8430</v>
      </c>
      <c r="I27" s="4"/>
    </row>
    <row r="28" spans="1:9" ht="12.75">
      <c r="A28" s="4"/>
      <c r="B28" s="4" t="s">
        <v>42</v>
      </c>
      <c r="C28" s="8">
        <v>32356</v>
      </c>
      <c r="D28" s="4"/>
      <c r="E28" s="4"/>
      <c r="F28" s="4"/>
      <c r="G28" s="4"/>
      <c r="H28" s="4">
        <v>32356</v>
      </c>
      <c r="I28" s="4"/>
    </row>
    <row r="29" spans="1:9" ht="12.75">
      <c r="A29" s="4"/>
      <c r="B29" s="4" t="s">
        <v>34</v>
      </c>
      <c r="C29" s="8">
        <v>5166</v>
      </c>
      <c r="D29" s="4"/>
      <c r="E29" s="4"/>
      <c r="F29" s="4">
        <v>2583</v>
      </c>
      <c r="G29" s="4"/>
      <c r="H29" s="4"/>
      <c r="I29" s="4">
        <v>2583</v>
      </c>
    </row>
    <row r="30" spans="1:9" ht="12.75">
      <c r="A30" s="4"/>
      <c r="B30" s="4" t="s">
        <v>49</v>
      </c>
      <c r="C30" s="8">
        <v>44115</v>
      </c>
      <c r="D30" s="4"/>
      <c r="E30" s="4"/>
      <c r="F30" s="4"/>
      <c r="G30" s="4"/>
      <c r="H30" s="4">
        <v>44115</v>
      </c>
      <c r="I30" s="4"/>
    </row>
    <row r="31" spans="1:9" ht="12.75">
      <c r="A31" s="4"/>
      <c r="B31" s="4" t="s">
        <v>35</v>
      </c>
      <c r="C31" s="8">
        <f>C13*5%</f>
        <v>14660.798000000003</v>
      </c>
      <c r="D31" s="4"/>
      <c r="E31" s="4"/>
      <c r="F31" s="4"/>
      <c r="G31" s="4"/>
      <c r="H31" s="4"/>
      <c r="I31" s="4">
        <v>14660.8</v>
      </c>
    </row>
    <row r="32" spans="1:9" ht="12.75">
      <c r="A32" s="4"/>
      <c r="B32" s="4" t="s">
        <v>30</v>
      </c>
      <c r="C32" s="8">
        <v>10000</v>
      </c>
      <c r="D32" s="4"/>
      <c r="E32" s="4"/>
      <c r="F32" s="4"/>
      <c r="G32" s="4"/>
      <c r="H32" s="4">
        <v>5000</v>
      </c>
      <c r="I32" s="4">
        <v>5000</v>
      </c>
    </row>
    <row r="33" spans="2:3" ht="12.75">
      <c r="B33" s="9" t="s">
        <v>31</v>
      </c>
      <c r="C33" s="8">
        <f>C16-C17-C24</f>
        <v>21124.595480000018</v>
      </c>
    </row>
  </sheetData>
  <sheetProtection/>
  <printOptions/>
  <pageMargins left="0.3541666666666667" right="0.3541666666666667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Comp02</cp:lastModifiedBy>
  <cp:lastPrinted>2011-03-09T06:57:32Z</cp:lastPrinted>
  <dcterms:modified xsi:type="dcterms:W3CDTF">2011-03-09T06:57:55Z</dcterms:modified>
  <cp:category/>
  <cp:version/>
  <cp:contentType/>
  <cp:contentStatus/>
</cp:coreProperties>
</file>