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<sst xmlns="http://schemas.openxmlformats.org/spreadsheetml/2006/main" count="79" uniqueCount="63">
  <si>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</si>
  <si>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</si>
  <si>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</si>
  <si>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</si>
  <si>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</si>
  <si>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</si>
  <si>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</si>
  <si>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</si>
  <si>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</si>
  <si>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</si>
  <si>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</si>
  <si>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</si>
  <si>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</si>
  <si>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</si>
  <si>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</si>
  <si>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</si>
  <si>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</si>
  <si>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</si>
  <si>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</si>
  <si>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</si>
  <si>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57 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</si>
  <si>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</si>
  <si>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</si>
  <si>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</si>
  <si>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</si>
  <si>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</si>
  <si>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</si>
  <si>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</si>
  <si>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</si>
  <si>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</si>
  <si>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</si>
  <si>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</si>
  <si>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</si>
  <si>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</si>
  <si>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</si>
  <si>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</si>
  <si>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Сезонные работы</t>
  </si>
  <si>
    <t xml:space="preserve">(15.03.2011) Сброс снега с кровли вручную согласно договора </t>
  </si>
  <si>
    <t>кв.м</t>
  </si>
  <si>
    <t>Текущий ремонт</t>
  </si>
  <si>
    <t>Окна</t>
  </si>
  <si>
    <t xml:space="preserve">(28.08.2011) Смена оконных блоков. </t>
  </si>
  <si>
    <t>шт</t>
  </si>
  <si>
    <t>Система отопления</t>
  </si>
  <si>
    <t xml:space="preserve">(22.12.2011) Смена труб системы отопления выборочно (полотенцесушитель кв.39,38,35,34,31,30) </t>
  </si>
  <si>
    <t xml:space="preserve">(21.03.2011) Смена труб системы полотенцесушителей  выборочно кв.24,28,36,40,59,64,68,72,76 </t>
  </si>
  <si>
    <t>м</t>
  </si>
  <si>
    <t xml:space="preserve">(05.09.2011) Смена труб системы отопления (полотенцесушитель кв.41,49,53,57,47,51,55) </t>
  </si>
  <si>
    <t xml:space="preserve">(06.05.2011) Смена труб системы полотенцесушителя кв. 30 </t>
  </si>
  <si>
    <t>Система канализации</t>
  </si>
  <si>
    <t xml:space="preserve">(13.04.2011) Смена канализационных труб и фасонных частей </t>
  </si>
  <si>
    <t>Система электроснабжения</t>
  </si>
  <si>
    <t xml:space="preserve">(11.01.2011) Ремонт этажных распределительных коробок в МОП. </t>
  </si>
  <si>
    <t>шт.</t>
  </si>
  <si>
    <t>Капитальный ремонт</t>
  </si>
  <si>
    <t>в т.ч. нежил.помещ.</t>
  </si>
  <si>
    <t>Площ.жилые(м2)</t>
  </si>
  <si>
    <t>Площ.общая.(м2)</t>
  </si>
  <si>
    <t>с 01.10.2011 по 31.12.2011</t>
  </si>
  <si>
    <t>Работы выполнены  ООО"УК"Кировский массив"</t>
  </si>
  <si>
    <t xml:space="preserve">(01.12.2011) Смена труб системы отопления выборочно. (полотенцесушитель кв.37,33,29,25,21) </t>
  </si>
  <si>
    <t xml:space="preserve">(26.10.2011) Смена труб системы отопления выборочно (полотенцесушитель кв.4,8,12,18,20) </t>
  </si>
  <si>
    <t>3 мес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</si>
</sst>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7.25" customHeigh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.75" customHeight="1">
      <c r="A3" s="1" t="s">
        <v>3</v>
      </c>
      <c r="B3" s="39" t="s">
        <v>20</v>
      </c>
      <c r="C3" s="39"/>
      <c r="D3" s="39"/>
      <c r="E3" s="39"/>
      <c r="F3" s="40" t="s">
        <v>57</v>
      </c>
      <c r="G3" s="40"/>
      <c r="H3" s="40"/>
      <c r="I3" s="41">
        <f>2827+67.3+44+41+44.5+41.6+42+43.8</f>
        <v>3151.2000000000003</v>
      </c>
      <c r="J3" s="41"/>
      <c r="L3" s="40" t="s">
        <v>56</v>
      </c>
      <c r="M3" s="40"/>
      <c r="N3" s="40"/>
      <c r="O3" s="13">
        <v>2827.10009765625</v>
      </c>
    </row>
    <row r="4" spans="1:12" ht="11.25">
      <c r="A4" s="1" t="s">
        <v>59</v>
      </c>
      <c r="F4" s="40" t="s">
        <v>7</v>
      </c>
      <c r="G4" s="40"/>
      <c r="H4" s="40"/>
      <c r="I4" s="34">
        <v>80</v>
      </c>
      <c r="J4" s="34"/>
      <c r="L4" s="3"/>
    </row>
    <row r="5" spans="1:10" ht="11.25">
      <c r="A5" s="36" t="s">
        <v>58</v>
      </c>
      <c r="B5" s="36"/>
      <c r="C5" s="36"/>
      <c r="D5" s="36"/>
      <c r="F5" s="40" t="s">
        <v>14</v>
      </c>
      <c r="G5" s="40"/>
      <c r="H5" s="40"/>
      <c r="I5" s="34">
        <v>102</v>
      </c>
      <c r="J5" s="34"/>
    </row>
    <row r="6" ht="8.25" customHeight="1"/>
    <row r="7" spans="1:13" ht="12.75" customHeight="1">
      <c r="A7" s="35"/>
      <c r="B7" s="35"/>
      <c r="C7" s="20" t="s">
        <v>1</v>
      </c>
      <c r="D7" s="20"/>
      <c r="E7" s="20" t="s">
        <v>12</v>
      </c>
      <c r="F7" s="20"/>
      <c r="G7" s="20" t="s">
        <v>11</v>
      </c>
      <c r="H7" s="20"/>
      <c r="I7" s="2"/>
      <c r="J7" s="20" t="s">
        <v>2</v>
      </c>
      <c r="K7" s="20"/>
      <c r="M7" s="3"/>
    </row>
    <row r="8" spans="1:13" ht="11.25" hidden="1">
      <c r="A8" s="27" t="s">
        <v>13</v>
      </c>
      <c r="B8" s="27"/>
      <c r="C8" s="29">
        <v>0</v>
      </c>
      <c r="D8" s="29"/>
      <c r="E8" s="29">
        <v>0</v>
      </c>
      <c r="F8" s="29"/>
      <c r="G8" s="29">
        <v>0</v>
      </c>
      <c r="H8" s="29"/>
      <c r="I8" s="7"/>
      <c r="J8" s="29">
        <f aca="true" t="shared" si="0" ref="J8:J16">C8+E8+G8</f>
        <v>0</v>
      </c>
      <c r="K8" s="29"/>
      <c r="M8" s="3"/>
    </row>
    <row r="9" spans="1:13" ht="11.25" hidden="1">
      <c r="A9" s="32" t="s">
        <v>8</v>
      </c>
      <c r="B9" s="33"/>
      <c r="C9" s="25">
        <v>0</v>
      </c>
      <c r="D9" s="26"/>
      <c r="E9" s="25">
        <v>0</v>
      </c>
      <c r="F9" s="26"/>
      <c r="G9" s="25">
        <v>0</v>
      </c>
      <c r="H9" s="26"/>
      <c r="I9" s="7"/>
      <c r="J9" s="25">
        <f t="shared" si="0"/>
        <v>0</v>
      </c>
      <c r="K9" s="26"/>
      <c r="M9" s="3"/>
    </row>
    <row r="10" spans="1:13" ht="11.25">
      <c r="A10" s="27" t="s">
        <v>5</v>
      </c>
      <c r="B10" s="27"/>
      <c r="C10" s="29">
        <f>46299+C11</f>
        <v>50704.8</v>
      </c>
      <c r="D10" s="29"/>
      <c r="E10" s="29">
        <f>52681+E11</f>
        <v>58720.73</v>
      </c>
      <c r="F10" s="29"/>
      <c r="G10" s="29">
        <f>12589+G11</f>
        <v>14077</v>
      </c>
      <c r="H10" s="29"/>
      <c r="I10" s="7"/>
      <c r="J10" s="29">
        <f t="shared" si="0"/>
        <v>123502.53</v>
      </c>
      <c r="K10" s="29"/>
      <c r="M10" s="3"/>
    </row>
    <row r="11" spans="1:13" ht="11.25">
      <c r="A11" s="30" t="s">
        <v>55</v>
      </c>
      <c r="B11" s="31"/>
      <c r="C11" s="25">
        <f>(3658.32+2391.84+2228.76+2418.96+2261.28+2283.12+2380.92)/12*3</f>
        <v>4405.800000000001</v>
      </c>
      <c r="D11" s="26"/>
      <c r="E11" s="25">
        <f>(5015.16+3278.88+3055.32+3316.08+3099.96+3129.84+3263.68)/12*3</f>
        <v>6039.7300000000005</v>
      </c>
      <c r="F11" s="26"/>
      <c r="G11" s="25">
        <f>(1235.52+807.84+752.76+816.96+763.68+771.12+804.12)/12*3</f>
        <v>1488</v>
      </c>
      <c r="H11" s="26"/>
      <c r="I11" s="7"/>
      <c r="J11" s="25">
        <f>C11+E11+G11</f>
        <v>11933.530000000002</v>
      </c>
      <c r="K11" s="26"/>
      <c r="M11" s="3"/>
    </row>
    <row r="12" spans="1:13" ht="11.25">
      <c r="A12" s="27" t="s">
        <v>6</v>
      </c>
      <c r="B12" s="27"/>
      <c r="C12" s="29">
        <f>45812+C13</f>
        <v>49668.905</v>
      </c>
      <c r="D12" s="29"/>
      <c r="E12" s="29">
        <f>51887+E13</f>
        <v>57200.5025</v>
      </c>
      <c r="F12" s="29"/>
      <c r="G12" s="29">
        <f>12381+G13</f>
        <v>13690.08</v>
      </c>
      <c r="H12" s="29"/>
      <c r="I12" s="7"/>
      <c r="J12" s="29">
        <f t="shared" si="0"/>
        <v>120559.4875</v>
      </c>
      <c r="K12" s="29"/>
      <c r="M12" s="3"/>
    </row>
    <row r="13" spans="1:13" ht="12.75" customHeight="1">
      <c r="A13" s="30" t="s">
        <v>55</v>
      </c>
      <c r="B13" s="31"/>
      <c r="C13" s="25">
        <f>(17623-304.86-1890.52)/12*3</f>
        <v>3856.9049999999997</v>
      </c>
      <c r="D13" s="26"/>
      <c r="E13" s="25">
        <f>(24159-417.93-2487.06)/12*3</f>
        <v>5313.5025</v>
      </c>
      <c r="F13" s="26"/>
      <c r="G13" s="25">
        <f>(5952-102.96-612.72)/12*3</f>
        <v>1309.08</v>
      </c>
      <c r="H13" s="26"/>
      <c r="I13" s="7"/>
      <c r="J13" s="25">
        <f t="shared" si="0"/>
        <v>10479.4875</v>
      </c>
      <c r="K13" s="26"/>
      <c r="M13" s="3"/>
    </row>
    <row r="14" spans="1:13" ht="11.25">
      <c r="A14" s="27" t="s">
        <v>9</v>
      </c>
      <c r="B14" s="27"/>
      <c r="C14" s="29">
        <f>P31</f>
        <v>59720.65819335937</v>
      </c>
      <c r="D14" s="29"/>
      <c r="E14" s="29">
        <f>P41</f>
        <v>60841</v>
      </c>
      <c r="F14" s="29"/>
      <c r="G14" s="29">
        <v>0</v>
      </c>
      <c r="H14" s="29"/>
      <c r="I14" s="7"/>
      <c r="J14" s="29">
        <f t="shared" si="0"/>
        <v>120561.65819335937</v>
      </c>
      <c r="K14" s="29"/>
      <c r="M14" s="3"/>
    </row>
    <row r="15" spans="1:13" ht="11.25">
      <c r="A15" s="27" t="s">
        <v>10</v>
      </c>
      <c r="B15" s="27"/>
      <c r="C15" s="22">
        <f>C9+C12-C14</f>
        <v>-10051.753193359371</v>
      </c>
      <c r="D15" s="22"/>
      <c r="E15" s="22">
        <f>E9+E12-E14</f>
        <v>-3640.4974999999977</v>
      </c>
      <c r="F15" s="22"/>
      <c r="G15" s="22">
        <f>G9+G12-G14</f>
        <v>13690.08</v>
      </c>
      <c r="H15" s="22"/>
      <c r="I15" s="8"/>
      <c r="J15" s="22">
        <f>C15+E15+G15</f>
        <v>-2.17069335936867</v>
      </c>
      <c r="K15" s="22"/>
      <c r="M15" s="3"/>
    </row>
    <row r="16" spans="1:13" ht="11.25">
      <c r="A16" s="27" t="s">
        <v>19</v>
      </c>
      <c r="B16" s="27"/>
      <c r="C16" s="28">
        <v>5.789999961853027</v>
      </c>
      <c r="D16" s="28"/>
      <c r="E16" s="28">
        <v>6.210000038146973</v>
      </c>
      <c r="F16" s="28"/>
      <c r="G16" s="28">
        <v>1.5299999713897705</v>
      </c>
      <c r="H16" s="28"/>
      <c r="I16" s="9"/>
      <c r="J16" s="28">
        <f t="shared" si="0"/>
        <v>13.52999997138977</v>
      </c>
      <c r="K16" s="28"/>
      <c r="M16" s="3"/>
    </row>
    <row r="17" ht="24.75" customHeight="1"/>
    <row r="18" spans="1:15" ht="5.2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11.25">
      <c r="A19" s="20" t="s">
        <v>16</v>
      </c>
      <c r="B19" s="20"/>
      <c r="C19" s="20" t="s">
        <v>17</v>
      </c>
      <c r="D19" s="20"/>
      <c r="E19" s="20"/>
      <c r="F19" s="20"/>
      <c r="G19" s="20"/>
      <c r="H19" s="20"/>
      <c r="I19" s="20"/>
      <c r="J19" s="20"/>
      <c r="K19" s="20"/>
      <c r="L19" s="20"/>
      <c r="M19" s="5" t="s">
        <v>15</v>
      </c>
      <c r="N19" s="6" t="s">
        <v>4</v>
      </c>
      <c r="O19" s="6" t="s">
        <v>18</v>
      </c>
    </row>
    <row r="20" spans="1:15" ht="5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2"/>
    </row>
    <row r="21" spans="1:15" ht="11.25">
      <c r="A21" s="20" t="s">
        <v>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9" ht="45" customHeight="1">
      <c r="A22" s="21" t="s">
        <v>22</v>
      </c>
      <c r="B22" s="21"/>
      <c r="C22" s="21" t="s">
        <v>23</v>
      </c>
      <c r="D22" s="21"/>
      <c r="E22" s="21"/>
      <c r="F22" s="21"/>
      <c r="G22" s="21"/>
      <c r="H22" s="21"/>
      <c r="I22" s="21"/>
      <c r="J22" s="21"/>
      <c r="K22" s="21"/>
      <c r="L22" s="21"/>
      <c r="M22" s="10" t="s">
        <v>62</v>
      </c>
      <c r="N22" s="11">
        <v>1</v>
      </c>
      <c r="O22" s="12">
        <v>12350</v>
      </c>
      <c r="P22" s="19"/>
      <c r="R22" s="14"/>
      <c r="S22" s="14"/>
    </row>
    <row r="23" spans="1:19" ht="33.75" customHeight="1">
      <c r="A23" s="21" t="s">
        <v>24</v>
      </c>
      <c r="B23" s="21"/>
      <c r="C23" s="21" t="s">
        <v>25</v>
      </c>
      <c r="D23" s="21"/>
      <c r="E23" s="21"/>
      <c r="F23" s="21"/>
      <c r="G23" s="21"/>
      <c r="H23" s="21"/>
      <c r="I23" s="21"/>
      <c r="J23" s="21"/>
      <c r="K23" s="21"/>
      <c r="L23" s="21"/>
      <c r="M23" s="10" t="s">
        <v>62</v>
      </c>
      <c r="N23" s="11">
        <v>1</v>
      </c>
      <c r="O23" s="12">
        <v>4727</v>
      </c>
      <c r="P23" s="19"/>
      <c r="R23" s="14"/>
      <c r="S23" s="14"/>
    </row>
    <row r="24" spans="1:19" ht="33.75" customHeight="1">
      <c r="A24" s="21" t="s">
        <v>26</v>
      </c>
      <c r="B24" s="21"/>
      <c r="C24" s="21" t="s">
        <v>27</v>
      </c>
      <c r="D24" s="21"/>
      <c r="E24" s="21"/>
      <c r="F24" s="21"/>
      <c r="G24" s="21"/>
      <c r="H24" s="21"/>
      <c r="I24" s="21"/>
      <c r="J24" s="21"/>
      <c r="K24" s="21"/>
      <c r="L24" s="21"/>
      <c r="M24" s="10" t="s">
        <v>62</v>
      </c>
      <c r="N24" s="11">
        <v>1</v>
      </c>
      <c r="O24" s="12">
        <f>O3*0.48*3</f>
        <v>4071.0241406249997</v>
      </c>
      <c r="P24" s="19"/>
      <c r="R24" s="14"/>
      <c r="S24" s="14"/>
    </row>
    <row r="25" spans="1:19" ht="33.75" customHeight="1">
      <c r="A25" s="21" t="s">
        <v>28</v>
      </c>
      <c r="B25" s="21"/>
      <c r="C25" s="21" t="s">
        <v>29</v>
      </c>
      <c r="D25" s="21"/>
      <c r="E25" s="21"/>
      <c r="F25" s="21"/>
      <c r="G25" s="21"/>
      <c r="H25" s="21"/>
      <c r="I25" s="21"/>
      <c r="J25" s="21"/>
      <c r="K25" s="21"/>
      <c r="L25" s="21"/>
      <c r="M25" s="10" t="s">
        <v>62</v>
      </c>
      <c r="N25" s="11">
        <v>1</v>
      </c>
      <c r="O25" s="12">
        <f>O3*0.18*3</f>
        <v>1526.634052734375</v>
      </c>
      <c r="P25" s="19"/>
      <c r="R25" s="14"/>
      <c r="S25" s="14"/>
    </row>
    <row r="26" spans="1:19" ht="51.75" customHeight="1" hidden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0"/>
      <c r="N26" s="11"/>
      <c r="O26" s="12"/>
      <c r="P26" s="3"/>
      <c r="R26" s="14"/>
      <c r="S26" s="14"/>
    </row>
    <row r="27" spans="1:19" ht="45" customHeight="1">
      <c r="A27" s="21" t="s">
        <v>30</v>
      </c>
      <c r="B27" s="21"/>
      <c r="C27" s="21" t="s">
        <v>31</v>
      </c>
      <c r="D27" s="21"/>
      <c r="E27" s="21"/>
      <c r="F27" s="21"/>
      <c r="G27" s="21"/>
      <c r="H27" s="21"/>
      <c r="I27" s="21"/>
      <c r="J27" s="21"/>
      <c r="K27" s="21"/>
      <c r="L27" s="21"/>
      <c r="M27" s="10" t="s">
        <v>62</v>
      </c>
      <c r="N27" s="11">
        <v>1</v>
      </c>
      <c r="O27" s="12">
        <v>16309</v>
      </c>
      <c r="P27" s="19"/>
      <c r="R27" s="14"/>
      <c r="S27" s="14"/>
    </row>
    <row r="28" spans="1:16" ht="27.75" customHeight="1">
      <c r="A28" s="21" t="s">
        <v>32</v>
      </c>
      <c r="B28" s="21"/>
      <c r="C28" s="21" t="s">
        <v>33</v>
      </c>
      <c r="D28" s="21"/>
      <c r="E28" s="21"/>
      <c r="F28" s="21"/>
      <c r="G28" s="21"/>
      <c r="H28" s="21"/>
      <c r="I28" s="21"/>
      <c r="J28" s="21"/>
      <c r="K28" s="21"/>
      <c r="L28" s="21"/>
      <c r="M28" s="10" t="s">
        <v>62</v>
      </c>
      <c r="N28" s="11">
        <v>1</v>
      </c>
      <c r="O28" s="12">
        <v>12722</v>
      </c>
      <c r="P28" s="18"/>
    </row>
    <row r="29" spans="1:16" ht="22.5" customHeight="1">
      <c r="A29" s="21" t="s">
        <v>34</v>
      </c>
      <c r="B29" s="21"/>
      <c r="C29" s="21" t="s">
        <v>35</v>
      </c>
      <c r="D29" s="21"/>
      <c r="E29" s="21"/>
      <c r="F29" s="21"/>
      <c r="G29" s="21"/>
      <c r="H29" s="21"/>
      <c r="I29" s="21"/>
      <c r="J29" s="21"/>
      <c r="K29" s="21"/>
      <c r="L29" s="21"/>
      <c r="M29" s="10" t="s">
        <v>62</v>
      </c>
      <c r="N29" s="11">
        <v>1</v>
      </c>
      <c r="O29" s="12">
        <v>8015</v>
      </c>
      <c r="P29" s="19"/>
    </row>
    <row r="30" spans="1:16" ht="22.5" customHeight="1" hidden="1">
      <c r="A30" s="21" t="s">
        <v>36</v>
      </c>
      <c r="B30" s="21"/>
      <c r="C30" s="21" t="s">
        <v>37</v>
      </c>
      <c r="D30" s="21"/>
      <c r="E30" s="21"/>
      <c r="F30" s="21"/>
      <c r="G30" s="21"/>
      <c r="H30" s="21"/>
      <c r="I30" s="21"/>
      <c r="J30" s="21"/>
      <c r="K30" s="21"/>
      <c r="L30" s="21"/>
      <c r="M30" s="10" t="s">
        <v>38</v>
      </c>
      <c r="N30" s="11">
        <v>305</v>
      </c>
      <c r="O30" s="12">
        <v>0</v>
      </c>
      <c r="P30" s="3" t="e">
        <f>#REF!-O30</f>
        <v>#REF!</v>
      </c>
    </row>
    <row r="31" spans="1:16" ht="11.25">
      <c r="A31" s="20" t="s">
        <v>39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3">
        <f>O22+O23+O24+O25+O27+O28+O29+O30</f>
        <v>59720.65819335937</v>
      </c>
    </row>
    <row r="32" spans="1:15" ht="11.25" customHeight="1" hidden="1">
      <c r="A32" s="21" t="s">
        <v>40</v>
      </c>
      <c r="B32" s="21"/>
      <c r="C32" s="21" t="s">
        <v>41</v>
      </c>
      <c r="D32" s="21"/>
      <c r="E32" s="21"/>
      <c r="F32" s="21"/>
      <c r="G32" s="21"/>
      <c r="H32" s="21"/>
      <c r="I32" s="21"/>
      <c r="J32" s="21"/>
      <c r="K32" s="21"/>
      <c r="L32" s="21"/>
      <c r="M32" s="10" t="s">
        <v>42</v>
      </c>
      <c r="N32" s="11">
        <v>1</v>
      </c>
      <c r="O32" s="12"/>
    </row>
    <row r="33" spans="1:15" ht="33" customHeight="1">
      <c r="A33" s="21" t="s">
        <v>43</v>
      </c>
      <c r="B33" s="21"/>
      <c r="C33" s="21" t="s">
        <v>44</v>
      </c>
      <c r="D33" s="21"/>
      <c r="E33" s="21"/>
      <c r="F33" s="21"/>
      <c r="G33" s="21"/>
      <c r="H33" s="21"/>
      <c r="I33" s="21"/>
      <c r="J33" s="21"/>
      <c r="K33" s="21"/>
      <c r="L33" s="21"/>
      <c r="M33" s="10"/>
      <c r="N33" s="11"/>
      <c r="O33" s="12">
        <v>24907</v>
      </c>
    </row>
    <row r="34" spans="1:15" ht="36.75" customHeight="1">
      <c r="A34" s="21" t="s">
        <v>43</v>
      </c>
      <c r="B34" s="21"/>
      <c r="C34" s="21" t="s">
        <v>60</v>
      </c>
      <c r="D34" s="21"/>
      <c r="E34" s="21"/>
      <c r="F34" s="21"/>
      <c r="G34" s="21"/>
      <c r="H34" s="21"/>
      <c r="I34" s="21"/>
      <c r="J34" s="21"/>
      <c r="K34" s="21"/>
      <c r="L34" s="21"/>
      <c r="M34" s="10"/>
      <c r="N34" s="11"/>
      <c r="O34" s="12">
        <v>18616</v>
      </c>
    </row>
    <row r="35" spans="1:15" ht="22.5" customHeight="1" hidden="1">
      <c r="A35" s="21" t="s">
        <v>43</v>
      </c>
      <c r="B35" s="21"/>
      <c r="C35" s="21" t="s">
        <v>45</v>
      </c>
      <c r="D35" s="21"/>
      <c r="E35" s="21"/>
      <c r="F35" s="21"/>
      <c r="G35" s="21"/>
      <c r="H35" s="21"/>
      <c r="I35" s="21"/>
      <c r="J35" s="21"/>
      <c r="K35" s="21"/>
      <c r="L35" s="21"/>
      <c r="M35" s="10" t="s">
        <v>46</v>
      </c>
      <c r="N35" s="11">
        <v>55</v>
      </c>
      <c r="O35" s="12"/>
    </row>
    <row r="36" spans="1:15" ht="35.25" customHeight="1">
      <c r="A36" s="21" t="s">
        <v>43</v>
      </c>
      <c r="B36" s="21"/>
      <c r="C36" s="21" t="s">
        <v>61</v>
      </c>
      <c r="D36" s="21"/>
      <c r="E36" s="21"/>
      <c r="F36" s="21"/>
      <c r="G36" s="21"/>
      <c r="H36" s="21"/>
      <c r="I36" s="21"/>
      <c r="J36" s="21"/>
      <c r="K36" s="21"/>
      <c r="L36" s="21"/>
      <c r="M36" s="10"/>
      <c r="N36" s="11"/>
      <c r="O36" s="12">
        <v>17318</v>
      </c>
    </row>
    <row r="37" spans="1:15" ht="22.5" customHeight="1" hidden="1">
      <c r="A37" s="21" t="s">
        <v>43</v>
      </c>
      <c r="B37" s="21"/>
      <c r="C37" s="21" t="s">
        <v>47</v>
      </c>
      <c r="D37" s="21"/>
      <c r="E37" s="21"/>
      <c r="F37" s="21"/>
      <c r="G37" s="21"/>
      <c r="H37" s="21"/>
      <c r="I37" s="21"/>
      <c r="J37" s="21"/>
      <c r="K37" s="21"/>
      <c r="L37" s="21"/>
      <c r="M37" s="10"/>
      <c r="N37" s="11"/>
      <c r="O37" s="12"/>
    </row>
    <row r="38" spans="1:15" ht="11.25" customHeight="1" hidden="1">
      <c r="A38" s="21" t="s">
        <v>43</v>
      </c>
      <c r="B38" s="21"/>
      <c r="C38" s="21" t="s">
        <v>48</v>
      </c>
      <c r="D38" s="21"/>
      <c r="E38" s="21"/>
      <c r="F38" s="21"/>
      <c r="G38" s="21"/>
      <c r="H38" s="21"/>
      <c r="I38" s="21"/>
      <c r="J38" s="21"/>
      <c r="K38" s="21"/>
      <c r="L38" s="21"/>
      <c r="M38" s="10" t="s">
        <v>46</v>
      </c>
      <c r="N38" s="11">
        <v>1.7999999523162842</v>
      </c>
      <c r="O38" s="12"/>
    </row>
    <row r="39" spans="1:15" ht="22.5" customHeight="1" hidden="1">
      <c r="A39" s="21" t="s">
        <v>49</v>
      </c>
      <c r="B39" s="21"/>
      <c r="C39" s="21" t="s">
        <v>50</v>
      </c>
      <c r="D39" s="21"/>
      <c r="E39" s="21"/>
      <c r="F39" s="21"/>
      <c r="G39" s="21"/>
      <c r="H39" s="21"/>
      <c r="I39" s="21"/>
      <c r="J39" s="21"/>
      <c r="K39" s="21"/>
      <c r="L39" s="21"/>
      <c r="M39" s="10" t="s">
        <v>46</v>
      </c>
      <c r="N39" s="11">
        <v>2</v>
      </c>
      <c r="O39" s="12"/>
    </row>
    <row r="40" spans="1:15" ht="22.5" customHeight="1" hidden="1">
      <c r="A40" s="21" t="s">
        <v>51</v>
      </c>
      <c r="B40" s="21"/>
      <c r="C40" s="21" t="s">
        <v>52</v>
      </c>
      <c r="D40" s="21"/>
      <c r="E40" s="21"/>
      <c r="F40" s="21"/>
      <c r="G40" s="21"/>
      <c r="H40" s="21"/>
      <c r="I40" s="21"/>
      <c r="J40" s="21"/>
      <c r="K40" s="21"/>
      <c r="L40" s="21"/>
      <c r="M40" s="10" t="s">
        <v>53</v>
      </c>
      <c r="N40" s="11">
        <v>80</v>
      </c>
      <c r="O40" s="12"/>
    </row>
    <row r="41" spans="1:16" ht="11.25" hidden="1">
      <c r="A41" s="20" t="s">
        <v>54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3">
        <f>O33+O34+O36</f>
        <v>60841</v>
      </c>
    </row>
    <row r="42" spans="1:15" ht="14.25" customHeight="1" hidden="1">
      <c r="A42" s="21" t="s">
        <v>54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0"/>
      <c r="N42" s="11"/>
      <c r="O42" s="12">
        <v>0</v>
      </c>
    </row>
    <row r="43" spans="1:15" ht="14.2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16"/>
      <c r="O43" s="17"/>
    </row>
    <row r="44" spans="1:15" ht="14.2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16"/>
      <c r="O44" s="17"/>
    </row>
  </sheetData>
  <mergeCells count="105">
    <mergeCell ref="A5:D5"/>
    <mergeCell ref="A1:O1"/>
    <mergeCell ref="A2:O2"/>
    <mergeCell ref="B3:E3"/>
    <mergeCell ref="F3:H3"/>
    <mergeCell ref="I3:J3"/>
    <mergeCell ref="L3:N3"/>
    <mergeCell ref="F4:H4"/>
    <mergeCell ref="I4:J4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2:B12"/>
    <mergeCell ref="C12:D12"/>
    <mergeCell ref="E12:F12"/>
    <mergeCell ref="G12:H12"/>
    <mergeCell ref="J12:K12"/>
    <mergeCell ref="A11:B11"/>
    <mergeCell ref="C11:D11"/>
    <mergeCell ref="E11:F11"/>
    <mergeCell ref="G11:H11"/>
    <mergeCell ref="J13:K13"/>
    <mergeCell ref="A14:B14"/>
    <mergeCell ref="C14:D14"/>
    <mergeCell ref="E14:F14"/>
    <mergeCell ref="G14:H14"/>
    <mergeCell ref="J14:K14"/>
    <mergeCell ref="A13:B13"/>
    <mergeCell ref="C13:D13"/>
    <mergeCell ref="E13:F13"/>
    <mergeCell ref="G13:H13"/>
    <mergeCell ref="J15:K15"/>
    <mergeCell ref="A16:B16"/>
    <mergeCell ref="C16:D16"/>
    <mergeCell ref="E16:F16"/>
    <mergeCell ref="G16:H16"/>
    <mergeCell ref="J16:K16"/>
    <mergeCell ref="A15:B15"/>
    <mergeCell ref="C15:D15"/>
    <mergeCell ref="E15:F15"/>
    <mergeCell ref="G15:H15"/>
    <mergeCell ref="A18:O18"/>
    <mergeCell ref="A19:B19"/>
    <mergeCell ref="C19:L19"/>
    <mergeCell ref="A21:O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41:O41"/>
    <mergeCell ref="A42:B42"/>
    <mergeCell ref="C42:L42"/>
    <mergeCell ref="A39:B39"/>
    <mergeCell ref="C39:L39"/>
    <mergeCell ref="A40:B40"/>
    <mergeCell ref="C40:L40"/>
  </mergeCells>
  <printOptions/>
  <pageMargins left="0.4" right="0.35" top="0.58" bottom="0.56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Юрист</cp:lastModifiedBy>
  <cp:lastPrinted>2012-06-22T10:07:55Z</cp:lastPrinted>
  <dcterms:created xsi:type="dcterms:W3CDTF">1996-10-08T23:32:33Z</dcterms:created>
  <dcterms:modified xsi:type="dcterms:W3CDTF">2012-06-26T04:05:17Z</dcterms:modified>
  <cp:category/>
  <cp:version/>
  <cp:contentType/>
  <cp:contentStatus/>
</cp:coreProperties>
</file>