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0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'Лист1'!$A$1:$I$78</definedName>
  </definedNames>
  <calcPr fullCalcOnLoad="1" refMode="R1C1"/>
</workbook>
</file>

<file path=xl/sharedStrings.xml><?xml version="1.0" encoding="utf-8"?>
<sst xmlns="http://schemas.openxmlformats.org/spreadsheetml/2006/main" count="141" uniqueCount="124">
  <si>
    <t>№</t>
  </si>
  <si>
    <t>Статьи расходов</t>
  </si>
  <si>
    <t>Всего/мес.</t>
  </si>
  <si>
    <t>Всего/год</t>
  </si>
  <si>
    <t>Пояснения</t>
  </si>
  <si>
    <t>1.</t>
  </si>
  <si>
    <t>Техническое обслуживание</t>
  </si>
  <si>
    <t>1.1.</t>
  </si>
  <si>
    <t>1.2.</t>
  </si>
  <si>
    <t>Приобретение моющих средств</t>
  </si>
  <si>
    <t>Обслуживание ИТП, включая приборы учета</t>
  </si>
  <si>
    <t>Санитарная обработка</t>
  </si>
  <si>
    <t xml:space="preserve">Итого по разделу 1. </t>
  </si>
  <si>
    <t>2.</t>
  </si>
  <si>
    <t>2.1.</t>
  </si>
  <si>
    <t>2.2.</t>
  </si>
  <si>
    <t>2.3.</t>
  </si>
  <si>
    <t>2.4.</t>
  </si>
  <si>
    <t>2.5.</t>
  </si>
  <si>
    <t>3.</t>
  </si>
  <si>
    <t>4.</t>
  </si>
  <si>
    <t>Банковское обслуживание</t>
  </si>
  <si>
    <t>5.</t>
  </si>
  <si>
    <t>6.</t>
  </si>
  <si>
    <t>7.</t>
  </si>
  <si>
    <t>8.</t>
  </si>
  <si>
    <t>Итого по Разделам</t>
  </si>
  <si>
    <t>Жилые помещения, кв.м всего:</t>
  </si>
  <si>
    <t>Заработная плата</t>
  </si>
  <si>
    <t xml:space="preserve">Приобретение инструментов, уборочного инвентаря </t>
  </si>
  <si>
    <t>За кв.м.в месяц</t>
  </si>
  <si>
    <t xml:space="preserve">Договор на обслуживание тепловых счетчиков </t>
  </si>
  <si>
    <t>2.6.</t>
  </si>
  <si>
    <t>швабры веники метлы,перчатки,мешки для мусора,замки</t>
  </si>
  <si>
    <t>Приобретение электролампочек для МОП</t>
  </si>
  <si>
    <t>2.7.</t>
  </si>
  <si>
    <t>Уборка и вывоз снега</t>
  </si>
  <si>
    <t>приобретение отравы для грызунов</t>
  </si>
  <si>
    <t xml:space="preserve">Итого по разделу 2 </t>
  </si>
  <si>
    <t>3.1.</t>
  </si>
  <si>
    <t>Приобетение бланков бух.отчетности</t>
  </si>
  <si>
    <t>3.2.</t>
  </si>
  <si>
    <t>Канцелярские товары</t>
  </si>
  <si>
    <t>Почтовые расходы</t>
  </si>
  <si>
    <t>3.3.</t>
  </si>
  <si>
    <t>Услуги связи</t>
  </si>
  <si>
    <t>3.4.</t>
  </si>
  <si>
    <t>3.5.</t>
  </si>
  <si>
    <t>Обслуживание оргтехники</t>
  </si>
  <si>
    <t>3.6.</t>
  </si>
  <si>
    <t>Услуги типографии</t>
  </si>
  <si>
    <t>Изготовление бюллетений,  отчетов перед собственниками, повестки собраний, информация для голосования</t>
  </si>
  <si>
    <t>Ремонт детской площадки</t>
  </si>
  <si>
    <t>Озеленение придомовой территории</t>
  </si>
  <si>
    <t>Налог УСНО миним.1%</t>
  </si>
  <si>
    <t>Прочие</t>
  </si>
  <si>
    <t>Итого по Разделу</t>
  </si>
  <si>
    <t xml:space="preserve">Итого по Разделу 3. </t>
  </si>
  <si>
    <t>Ремонт жилья</t>
  </si>
  <si>
    <t>ДОХОДЫ</t>
  </si>
  <si>
    <t>Сброс воды со стояков</t>
  </si>
  <si>
    <t>Аренда тех.помещений</t>
  </si>
  <si>
    <t>ВСЕГО</t>
  </si>
  <si>
    <t>ИТОГО</t>
  </si>
  <si>
    <t>тариф за обслуживание жилья</t>
  </si>
  <si>
    <t>тариф на ремонт жилья</t>
  </si>
  <si>
    <t>2.9.</t>
  </si>
  <si>
    <t>2.10.</t>
  </si>
  <si>
    <t>Аттестация технического работника (по теплосистеме)</t>
  </si>
  <si>
    <t>Содержание управленческого персонала.</t>
  </si>
  <si>
    <t>Частичное асфальтирование придомовой территории</t>
  </si>
  <si>
    <t>Фонд оплаты труда работников ТСЖ и вонаграждение председателя правления</t>
  </si>
  <si>
    <t>Приобретение и установка датчиков движения на подъездное освещение (80 шт.)</t>
  </si>
  <si>
    <t>Ремонт МПШ</t>
  </si>
  <si>
    <t>Налоги от ФОТ 30,2 %</t>
  </si>
  <si>
    <t>Установка автоматов сброса воздуха со стояков 56 шт.</t>
  </si>
  <si>
    <t>Програмное обеспечение 1С, монитор, МФУ, сейф</t>
  </si>
  <si>
    <t>За счет средств неизрасходованных по сметам за предыдщие годы</t>
  </si>
  <si>
    <t>Ремонт отдельных участков мягкой кровли</t>
  </si>
  <si>
    <t>Ремонт и модернизация насосов и узла управления ВНС (доля ТСЖ "Мокрушина")</t>
  </si>
  <si>
    <t>Договор с Ростелеком (Сибирьтелеком)</t>
  </si>
  <si>
    <t>Отчет о</t>
  </si>
  <si>
    <t>РАСХОДАХ И ДОХОДАХ ТСЖ "МОКРУШИНСКОЕ" ЗА 2012ГОД</t>
  </si>
  <si>
    <t>Год</t>
  </si>
  <si>
    <t>Ср./мес.</t>
  </si>
  <si>
    <t>дворник в зимний период- 8000, в летний- 6000, оплата за клумбы май-август. Экономия получилась  на договорах ГПХ.</t>
  </si>
  <si>
    <t>Экономия (-)/перерасход (+)</t>
  </si>
  <si>
    <t>Замена ламп над подъездами на газоразрядные</t>
  </si>
  <si>
    <t>Увеличены поступления</t>
  </si>
  <si>
    <t>Приобретение сантехнических материалов (краны трубы, прокладки, манометры, пломбы, пломбиратор)</t>
  </si>
  <si>
    <t>Приобретение почтового ящика для показаний 5 подъезд, поливочный рукав, смена замков в комнате правления</t>
  </si>
  <si>
    <t>Смена всех замков на подвальные входы, покраска входных дверей в подъезды и тех помещения, сварочные работы бойлер и стояки, материалы</t>
  </si>
  <si>
    <t>Доход от размещения депозита</t>
  </si>
  <si>
    <t xml:space="preserve">Приход Эр-Телеком (Дом.ру), Сибирь (реклама в лифтах), ТТК, НТС, Медвеженок (детская площадка)+ Медвеженок завез Камаз песка на дет. площадку  </t>
  </si>
  <si>
    <t xml:space="preserve">Прибавка к ожидаемому доходу </t>
  </si>
  <si>
    <t>Начислено</t>
  </si>
  <si>
    <t>Оплачено</t>
  </si>
  <si>
    <t>Томский филиал ОАО "ТГК-11"</t>
  </si>
  <si>
    <t>ГВС и отопление</t>
  </si>
  <si>
    <t>Томскводоканал</t>
  </si>
  <si>
    <t>вода и стоки</t>
  </si>
  <si>
    <t>Томская энергосбытовая компания ОАО</t>
  </si>
  <si>
    <t>электроэнергия</t>
  </si>
  <si>
    <t>Томсклифтремонт ЗАО</t>
  </si>
  <si>
    <t>лифты</t>
  </si>
  <si>
    <t>Унитарное муниципальное предприятие "Спецавтохозяйство г.Томска"</t>
  </si>
  <si>
    <t>мусор</t>
  </si>
  <si>
    <t>ЕРКЦ УМП г.Томска</t>
  </si>
  <si>
    <t>расчет и печать квитанций</t>
  </si>
  <si>
    <t>Комфорт и безопасность ООО</t>
  </si>
  <si>
    <t>домофоны</t>
  </si>
  <si>
    <t>СФТИ ТГУ</t>
  </si>
  <si>
    <t>колективная антенна</t>
  </si>
  <si>
    <t>Остатки на счетах:       (на 01.01.2013, на 01.04.2013.)</t>
  </si>
  <si>
    <t>январь</t>
  </si>
  <si>
    <t>апрель</t>
  </si>
  <si>
    <t>13362,03 </t>
  </si>
  <si>
    <t xml:space="preserve">Промрегион - основной (69)  </t>
  </si>
  <si>
    <t>446,96 </t>
  </si>
  <si>
    <t>Росбанк (23)</t>
  </si>
  <si>
    <t>Промрегион (44)</t>
  </si>
  <si>
    <t>Расчеты с поставщиками коммунальных услуг</t>
  </si>
  <si>
    <t>Накопительный</t>
  </si>
  <si>
    <t>Счет не используется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</si>
</sst>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8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Alignment="1">
      <alignment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4" fontId="48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view="pageBreakPreview" zoomScale="75" zoomScaleSheetLayoutView="75" workbookViewId="0" topLeftCell="A1">
      <selection activeCell="A2" sqref="A2:I2"/>
    </sheetView>
  </sheetViews>
  <sheetFormatPr defaultColWidth="9.140625" defaultRowHeight="15"/>
  <cols>
    <col min="1" max="1" width="6.28125" style="33" customWidth="1"/>
    <col min="2" max="2" width="42.421875" style="33" customWidth="1"/>
    <col min="3" max="3" width="21.421875" style="33" customWidth="1"/>
    <col min="4" max="4" width="21.28125" style="33" customWidth="1"/>
    <col min="5" max="5" width="14.8515625" style="33" customWidth="1"/>
    <col min="6" max="6" width="35.421875" style="33" customWidth="1"/>
    <col min="7" max="7" width="13.7109375" style="33" customWidth="1"/>
    <col min="8" max="8" width="17.00390625" style="33" customWidth="1"/>
    <col min="9" max="9" width="39.57421875" style="33" customWidth="1"/>
    <col min="10" max="10" width="6.00390625" style="22" customWidth="1"/>
    <col min="11" max="16384" width="9.140625" style="1" customWidth="1"/>
  </cols>
  <sheetData>
    <row r="1" spans="1:9" ht="20.25">
      <c r="A1" s="36" t="s">
        <v>81</v>
      </c>
      <c r="B1" s="36"/>
      <c r="C1" s="36"/>
      <c r="D1" s="36"/>
      <c r="E1" s="36"/>
      <c r="F1" s="36"/>
      <c r="G1" s="36"/>
      <c r="H1" s="36"/>
      <c r="I1" s="36"/>
    </row>
    <row r="2" spans="1:9" ht="25.5" customHeight="1">
      <c r="A2" s="37" t="s">
        <v>82</v>
      </c>
      <c r="B2" s="37"/>
      <c r="C2" s="37"/>
      <c r="D2" s="37"/>
      <c r="E2" s="37"/>
      <c r="F2" s="37"/>
      <c r="G2" s="37"/>
      <c r="H2" s="37"/>
      <c r="I2" s="37"/>
    </row>
    <row r="3" spans="1:10" s="2" customFormat="1" ht="40.5">
      <c r="A3" s="16"/>
      <c r="B3" s="7" t="s">
        <v>27</v>
      </c>
      <c r="C3" s="7">
        <v>12462.45</v>
      </c>
      <c r="D3" s="16"/>
      <c r="E3" s="16"/>
      <c r="F3" s="16"/>
      <c r="G3" s="20"/>
      <c r="H3" s="20"/>
      <c r="I3" s="20"/>
      <c r="J3" s="4"/>
    </row>
    <row r="4" spans="1:10" s="2" customFormat="1" ht="20.25">
      <c r="A4" s="7" t="s">
        <v>0</v>
      </c>
      <c r="B4" s="7" t="s">
        <v>1</v>
      </c>
      <c r="C4" s="7" t="s">
        <v>2</v>
      </c>
      <c r="D4" s="7" t="s">
        <v>3</v>
      </c>
      <c r="E4" s="7"/>
      <c r="F4" s="7" t="s">
        <v>4</v>
      </c>
      <c r="G4" s="20"/>
      <c r="H4" s="20"/>
      <c r="I4" s="20"/>
      <c r="J4" s="4"/>
    </row>
    <row r="5" spans="1:10" s="2" customFormat="1" ht="40.5">
      <c r="A5" s="7"/>
      <c r="B5" s="7"/>
      <c r="C5" s="7"/>
      <c r="D5" s="7"/>
      <c r="E5" s="7" t="s">
        <v>30</v>
      </c>
      <c r="F5" s="7"/>
      <c r="G5" s="20" t="s">
        <v>84</v>
      </c>
      <c r="H5" s="20" t="s">
        <v>83</v>
      </c>
      <c r="I5" s="8" t="s">
        <v>86</v>
      </c>
      <c r="J5" s="4"/>
    </row>
    <row r="6" spans="1:10" s="2" customFormat="1" ht="20.25">
      <c r="A6" s="8" t="s">
        <v>5</v>
      </c>
      <c r="B6" s="8" t="s">
        <v>28</v>
      </c>
      <c r="C6" s="9"/>
      <c r="D6" s="9"/>
      <c r="E6" s="9"/>
      <c r="F6" s="16"/>
      <c r="G6" s="20"/>
      <c r="H6" s="20"/>
      <c r="I6" s="20"/>
      <c r="J6" s="4"/>
    </row>
    <row r="7" spans="1:10" s="2" customFormat="1" ht="41.25" customHeight="1">
      <c r="A7" s="9" t="s">
        <v>7</v>
      </c>
      <c r="B7" s="9" t="s">
        <v>71</v>
      </c>
      <c r="C7" s="10">
        <f>D7/12</f>
        <v>66629</v>
      </c>
      <c r="D7" s="10">
        <v>799548</v>
      </c>
      <c r="E7" s="10"/>
      <c r="F7" s="39" t="s">
        <v>85</v>
      </c>
      <c r="G7" s="23">
        <f>H7/12</f>
        <v>63360.630000000005</v>
      </c>
      <c r="H7" s="23">
        <v>760327.56</v>
      </c>
      <c r="I7" s="23">
        <f>H7-D7</f>
        <v>-39220.439999999944</v>
      </c>
      <c r="J7" s="4"/>
    </row>
    <row r="8" spans="1:10" s="2" customFormat="1" ht="78.75" customHeight="1">
      <c r="A8" s="11" t="s">
        <v>8</v>
      </c>
      <c r="B8" s="9" t="s">
        <v>74</v>
      </c>
      <c r="C8" s="10">
        <f>D8/12</f>
        <v>20021.25</v>
      </c>
      <c r="D8" s="10">
        <v>240255</v>
      </c>
      <c r="E8" s="10"/>
      <c r="F8" s="39"/>
      <c r="G8" s="23">
        <f>H8/12</f>
        <v>17297.579166666666</v>
      </c>
      <c r="H8" s="23">
        <v>207570.95</v>
      </c>
      <c r="I8" s="23">
        <f>H8-D8</f>
        <v>-32684.04999999999</v>
      </c>
      <c r="J8" s="4"/>
    </row>
    <row r="9" spans="1:10" s="2" customFormat="1" ht="20.25">
      <c r="A9" s="11"/>
      <c r="B9" s="8" t="s">
        <v>12</v>
      </c>
      <c r="C9" s="12">
        <f>D9/12</f>
        <v>86650.25</v>
      </c>
      <c r="D9" s="12">
        <f>SUM(D7:D8)</f>
        <v>1039803</v>
      </c>
      <c r="E9" s="24">
        <f>D9/12/C3</f>
        <v>6.952906531219784</v>
      </c>
      <c r="F9" s="13"/>
      <c r="G9" s="25">
        <f>SUM(G7:G8)</f>
        <v>80658.20916666667</v>
      </c>
      <c r="H9" s="25">
        <f>SUM(H7:H8)</f>
        <v>967898.51</v>
      </c>
      <c r="I9" s="25">
        <f>SUM(I7:I8)</f>
        <v>-71904.48999999993</v>
      </c>
      <c r="J9" s="4"/>
    </row>
    <row r="10" spans="1:10" s="2" customFormat="1" ht="20.25">
      <c r="A10" s="14" t="s">
        <v>13</v>
      </c>
      <c r="B10" s="8" t="s">
        <v>6</v>
      </c>
      <c r="C10" s="10"/>
      <c r="D10" s="10"/>
      <c r="E10" s="10"/>
      <c r="F10" s="10"/>
      <c r="G10" s="23"/>
      <c r="H10" s="23"/>
      <c r="I10" s="20"/>
      <c r="J10" s="4"/>
    </row>
    <row r="11" spans="1:10" s="2" customFormat="1" ht="40.5">
      <c r="A11" s="11" t="s">
        <v>14</v>
      </c>
      <c r="B11" s="9" t="s">
        <v>68</v>
      </c>
      <c r="C11" s="10">
        <f>D11/12</f>
        <v>333.3333333333333</v>
      </c>
      <c r="D11" s="10">
        <v>4000</v>
      </c>
      <c r="E11" s="13">
        <f>D11/12/C3</f>
        <v>0.026747014698821923</v>
      </c>
      <c r="F11" s="10"/>
      <c r="G11" s="23">
        <f>H11/12</f>
        <v>0</v>
      </c>
      <c r="H11" s="23">
        <v>0</v>
      </c>
      <c r="I11" s="23">
        <f>H11-D11</f>
        <v>-4000</v>
      </c>
      <c r="J11" s="4"/>
    </row>
    <row r="12" spans="1:10" s="2" customFormat="1" ht="75.75" customHeight="1">
      <c r="A12" s="9" t="s">
        <v>15</v>
      </c>
      <c r="B12" s="9" t="s">
        <v>29</v>
      </c>
      <c r="C12" s="10">
        <f aca="true" t="shared" si="0" ref="C12:C19">D12/12</f>
        <v>541.6666666666666</v>
      </c>
      <c r="D12" s="10">
        <v>6500</v>
      </c>
      <c r="E12" s="13">
        <f>C12/C3</f>
        <v>0.043463898885585626</v>
      </c>
      <c r="F12" s="10" t="s">
        <v>33</v>
      </c>
      <c r="G12" s="23">
        <f aca="true" t="shared" si="1" ref="G12:G19">H12/12</f>
        <v>527.0333333333333</v>
      </c>
      <c r="H12" s="23">
        <v>6324.4</v>
      </c>
      <c r="I12" s="23">
        <f aca="true" t="shared" si="2" ref="I12:I19">H12-D12</f>
        <v>-175.60000000000036</v>
      </c>
      <c r="J12" s="26"/>
    </row>
    <row r="13" spans="1:10" s="2" customFormat="1" ht="20.25">
      <c r="A13" s="9" t="s">
        <v>16</v>
      </c>
      <c r="B13" s="9" t="s">
        <v>9</v>
      </c>
      <c r="C13" s="10">
        <f t="shared" si="0"/>
        <v>333.3333333333333</v>
      </c>
      <c r="D13" s="10">
        <v>4000</v>
      </c>
      <c r="E13" s="13">
        <f>C13/C3</f>
        <v>0.026747014698821923</v>
      </c>
      <c r="F13" s="10"/>
      <c r="G13" s="23">
        <f t="shared" si="1"/>
        <v>0</v>
      </c>
      <c r="H13" s="23">
        <v>0</v>
      </c>
      <c r="I13" s="23">
        <f t="shared" si="2"/>
        <v>-4000</v>
      </c>
      <c r="J13" s="4"/>
    </row>
    <row r="14" spans="1:10" s="2" customFormat="1" ht="20.25">
      <c r="A14" s="9" t="s">
        <v>17</v>
      </c>
      <c r="B14" s="9"/>
      <c r="C14" s="10"/>
      <c r="D14" s="10"/>
      <c r="E14" s="13"/>
      <c r="F14" s="10"/>
      <c r="G14" s="23"/>
      <c r="H14" s="23"/>
      <c r="I14" s="23"/>
      <c r="J14" s="4"/>
    </row>
    <row r="15" spans="1:10" s="2" customFormat="1" ht="49.5" customHeight="1">
      <c r="A15" s="9" t="s">
        <v>18</v>
      </c>
      <c r="B15" s="9" t="s">
        <v>10</v>
      </c>
      <c r="C15" s="10">
        <f t="shared" si="0"/>
        <v>1500</v>
      </c>
      <c r="D15" s="10">
        <v>18000</v>
      </c>
      <c r="E15" s="13">
        <f>C15/C3</f>
        <v>0.12036156614469867</v>
      </c>
      <c r="F15" s="10" t="s">
        <v>31</v>
      </c>
      <c r="G15" s="23">
        <f t="shared" si="1"/>
        <v>1500</v>
      </c>
      <c r="H15" s="23">
        <v>18000</v>
      </c>
      <c r="I15" s="23">
        <f t="shared" si="2"/>
        <v>0</v>
      </c>
      <c r="J15" s="4"/>
    </row>
    <row r="16" spans="1:10" s="2" customFormat="1" ht="44.25" customHeight="1">
      <c r="A16" s="11" t="s">
        <v>32</v>
      </c>
      <c r="B16" s="9" t="s">
        <v>34</v>
      </c>
      <c r="C16" s="10">
        <f t="shared" si="0"/>
        <v>300</v>
      </c>
      <c r="D16" s="10">
        <v>3600</v>
      </c>
      <c r="E16" s="13">
        <f>C16/C3</f>
        <v>0.024072313228939733</v>
      </c>
      <c r="F16" s="10" t="s">
        <v>87</v>
      </c>
      <c r="G16" s="23">
        <f t="shared" si="1"/>
        <v>210.3125</v>
      </c>
      <c r="H16" s="23">
        <v>2523.75</v>
      </c>
      <c r="I16" s="23">
        <f t="shared" si="2"/>
        <v>-1076.25</v>
      </c>
      <c r="J16" s="4"/>
    </row>
    <row r="17" spans="1:10" s="2" customFormat="1" ht="20.25">
      <c r="A17" s="9" t="s">
        <v>35</v>
      </c>
      <c r="B17" s="9" t="s">
        <v>36</v>
      </c>
      <c r="C17" s="10">
        <f t="shared" si="0"/>
        <v>2083.3333333333335</v>
      </c>
      <c r="D17" s="10">
        <v>25000</v>
      </c>
      <c r="E17" s="27">
        <f>D17/C3/12</f>
        <v>0.16716884186763703</v>
      </c>
      <c r="F17" s="10"/>
      <c r="G17" s="23">
        <f t="shared" si="1"/>
        <v>250</v>
      </c>
      <c r="H17" s="23">
        <v>3000</v>
      </c>
      <c r="I17" s="23">
        <f t="shared" si="2"/>
        <v>-22000</v>
      </c>
      <c r="J17" s="4"/>
    </row>
    <row r="18" spans="1:10" s="2" customFormat="1" ht="40.5">
      <c r="A18" s="11" t="s">
        <v>66</v>
      </c>
      <c r="B18" s="9" t="s">
        <v>11</v>
      </c>
      <c r="C18" s="10">
        <f t="shared" si="0"/>
        <v>125</v>
      </c>
      <c r="D18" s="10">
        <v>1500</v>
      </c>
      <c r="E18" s="27">
        <f>D18/12/C3</f>
        <v>0.010030130512058222</v>
      </c>
      <c r="F18" s="10" t="s">
        <v>37</v>
      </c>
      <c r="G18" s="23">
        <f t="shared" si="1"/>
        <v>0</v>
      </c>
      <c r="H18" s="23">
        <v>0</v>
      </c>
      <c r="I18" s="23">
        <f t="shared" si="2"/>
        <v>-1500</v>
      </c>
      <c r="J18" s="4"/>
    </row>
    <row r="19" spans="1:10" s="2" customFormat="1" ht="43.5" customHeight="1">
      <c r="A19" s="11" t="s">
        <v>67</v>
      </c>
      <c r="B19" s="9" t="s">
        <v>45</v>
      </c>
      <c r="C19" s="10">
        <f t="shared" si="0"/>
        <v>300</v>
      </c>
      <c r="D19" s="10">
        <v>3600</v>
      </c>
      <c r="E19" s="27">
        <f>C19/C3</f>
        <v>0.024072313228939733</v>
      </c>
      <c r="F19" s="10" t="s">
        <v>80</v>
      </c>
      <c r="G19" s="23">
        <f t="shared" si="1"/>
        <v>333.3333333333333</v>
      </c>
      <c r="H19" s="23">
        <v>4000</v>
      </c>
      <c r="I19" s="23">
        <f t="shared" si="2"/>
        <v>400</v>
      </c>
      <c r="J19" s="4"/>
    </row>
    <row r="20" spans="1:10" s="2" customFormat="1" ht="27" customHeight="1">
      <c r="A20" s="9"/>
      <c r="B20" s="8" t="s">
        <v>38</v>
      </c>
      <c r="C20" s="12">
        <f>SUM(C11:C19)</f>
        <v>5516.666666666666</v>
      </c>
      <c r="D20" s="12">
        <f>SUM(D11:D19)</f>
        <v>66200</v>
      </c>
      <c r="E20" s="27"/>
      <c r="F20" s="12"/>
      <c r="G20" s="25">
        <f>SUM(G11:G19)</f>
        <v>2820.679166666667</v>
      </c>
      <c r="H20" s="25">
        <f>SUM(H11:H19)</f>
        <v>33848.15</v>
      </c>
      <c r="I20" s="25">
        <f>H20-D20</f>
        <v>-32351.85</v>
      </c>
      <c r="J20" s="4"/>
    </row>
    <row r="21" spans="1:10" s="2" customFormat="1" ht="22.5" customHeight="1">
      <c r="A21" s="8" t="s">
        <v>19</v>
      </c>
      <c r="B21" s="15" t="s">
        <v>69</v>
      </c>
      <c r="C21" s="9"/>
      <c r="D21" s="9"/>
      <c r="E21" s="27"/>
      <c r="F21" s="9"/>
      <c r="G21" s="23"/>
      <c r="H21" s="23"/>
      <c r="I21" s="20"/>
      <c r="J21" s="4"/>
    </row>
    <row r="22" spans="1:10" s="2" customFormat="1" ht="20.25">
      <c r="A22" s="9" t="s">
        <v>39</v>
      </c>
      <c r="B22" s="9" t="s">
        <v>42</v>
      </c>
      <c r="C22" s="10">
        <v>300</v>
      </c>
      <c r="D22" s="10">
        <v>3500</v>
      </c>
      <c r="E22" s="27">
        <f>C22/C3</f>
        <v>0.024072313228939733</v>
      </c>
      <c r="F22" s="10"/>
      <c r="G22" s="23">
        <f>H22/12</f>
        <v>164.83333333333334</v>
      </c>
      <c r="H22" s="23">
        <v>1978</v>
      </c>
      <c r="I22" s="23">
        <f aca="true" t="shared" si="3" ref="I22:I28">H22-D22</f>
        <v>-1522</v>
      </c>
      <c r="J22" s="4"/>
    </row>
    <row r="23" spans="1:10" s="2" customFormat="1" ht="40.5">
      <c r="A23" s="9" t="s">
        <v>41</v>
      </c>
      <c r="B23" s="9" t="s">
        <v>40</v>
      </c>
      <c r="C23" s="10">
        <f>D23/12</f>
        <v>100</v>
      </c>
      <c r="D23" s="10">
        <v>1200</v>
      </c>
      <c r="E23" s="27">
        <f>C23/C3</f>
        <v>0.008024104409646578</v>
      </c>
      <c r="F23" s="10"/>
      <c r="G23" s="23">
        <f aca="true" t="shared" si="4" ref="G23:G55">H23/12</f>
        <v>79.58333333333333</v>
      </c>
      <c r="H23" s="23">
        <v>955</v>
      </c>
      <c r="I23" s="23">
        <f t="shared" si="3"/>
        <v>-245</v>
      </c>
      <c r="J23" s="4"/>
    </row>
    <row r="24" spans="1:10" s="2" customFormat="1" ht="20.25">
      <c r="A24" s="9" t="s">
        <v>44</v>
      </c>
      <c r="B24" s="9" t="s">
        <v>43</v>
      </c>
      <c r="C24" s="10">
        <v>50</v>
      </c>
      <c r="D24" s="10">
        <v>600</v>
      </c>
      <c r="E24" s="27">
        <f>C24/C3</f>
        <v>0.004012052204823289</v>
      </c>
      <c r="F24" s="10"/>
      <c r="G24" s="23">
        <f t="shared" si="4"/>
        <v>74.30833333333334</v>
      </c>
      <c r="H24" s="23">
        <v>891.7</v>
      </c>
      <c r="I24" s="23">
        <f t="shared" si="3"/>
        <v>291.70000000000005</v>
      </c>
      <c r="J24" s="4"/>
    </row>
    <row r="25" spans="1:10" s="2" customFormat="1" ht="20.25">
      <c r="A25" s="9" t="s">
        <v>46</v>
      </c>
      <c r="B25" s="9"/>
      <c r="C25" s="10"/>
      <c r="D25" s="10"/>
      <c r="E25" s="27"/>
      <c r="F25" s="10"/>
      <c r="G25" s="23">
        <f t="shared" si="4"/>
        <v>0</v>
      </c>
      <c r="H25" s="23"/>
      <c r="I25" s="23">
        <f t="shared" si="3"/>
        <v>0</v>
      </c>
      <c r="J25" s="4"/>
    </row>
    <row r="26" spans="1:10" s="2" customFormat="1" ht="20.25">
      <c r="A26" s="9" t="s">
        <v>47</v>
      </c>
      <c r="B26" s="9" t="s">
        <v>48</v>
      </c>
      <c r="C26" s="10">
        <f>D26/12</f>
        <v>250</v>
      </c>
      <c r="D26" s="10">
        <v>3000</v>
      </c>
      <c r="E26" s="27">
        <f>D26/12/C3</f>
        <v>0.020060261024116444</v>
      </c>
      <c r="F26" s="10"/>
      <c r="G26" s="23">
        <f t="shared" si="4"/>
        <v>10.833333333333334</v>
      </c>
      <c r="H26" s="23">
        <v>130</v>
      </c>
      <c r="I26" s="23">
        <f t="shared" si="3"/>
        <v>-2870</v>
      </c>
      <c r="J26" s="4"/>
    </row>
    <row r="27" spans="1:10" s="2" customFormat="1" ht="121.5">
      <c r="A27" s="9" t="s">
        <v>49</v>
      </c>
      <c r="B27" s="9" t="s">
        <v>50</v>
      </c>
      <c r="C27" s="10">
        <f>D27/12</f>
        <v>166.66666666666666</v>
      </c>
      <c r="D27" s="10">
        <v>2000</v>
      </c>
      <c r="E27" s="27">
        <f>C27/C3</f>
        <v>0.013373507349410962</v>
      </c>
      <c r="F27" s="10" t="s">
        <v>51</v>
      </c>
      <c r="G27" s="23">
        <f t="shared" si="4"/>
        <v>38.916666666666664</v>
      </c>
      <c r="H27" s="23">
        <v>467</v>
      </c>
      <c r="I27" s="23">
        <f t="shared" si="3"/>
        <v>-1533</v>
      </c>
      <c r="J27" s="4"/>
    </row>
    <row r="28" spans="1:10" s="2" customFormat="1" ht="21" customHeight="1">
      <c r="A28" s="9"/>
      <c r="B28" s="8" t="s">
        <v>57</v>
      </c>
      <c r="C28" s="12">
        <f>SUM(C22:C27)</f>
        <v>866.6666666666666</v>
      </c>
      <c r="D28" s="12">
        <f>SUM(D22:D27)</f>
        <v>10300</v>
      </c>
      <c r="E28" s="15"/>
      <c r="F28" s="10"/>
      <c r="G28" s="25">
        <f t="shared" si="4"/>
        <v>368.47499999999997</v>
      </c>
      <c r="H28" s="25">
        <f>SUM(H21:H27)</f>
        <v>4421.7</v>
      </c>
      <c r="I28" s="25">
        <f t="shared" si="3"/>
        <v>-5878.3</v>
      </c>
      <c r="J28" s="4"/>
    </row>
    <row r="29" spans="1:10" s="2" customFormat="1" ht="20.25">
      <c r="A29" s="8" t="s">
        <v>20</v>
      </c>
      <c r="B29" s="9" t="s">
        <v>21</v>
      </c>
      <c r="C29" s="10">
        <v>1000</v>
      </c>
      <c r="D29" s="10">
        <v>12000</v>
      </c>
      <c r="E29" s="27">
        <f>C29/C3</f>
        <v>0.08024104409646578</v>
      </c>
      <c r="F29" s="10"/>
      <c r="G29" s="23">
        <f t="shared" si="4"/>
        <v>1248.6666666666667</v>
      </c>
      <c r="H29" s="23">
        <v>14984</v>
      </c>
      <c r="I29" s="23">
        <f aca="true" t="shared" si="5" ref="I29:I55">H29-D29</f>
        <v>2984</v>
      </c>
      <c r="J29" s="4"/>
    </row>
    <row r="30" spans="1:10" s="2" customFormat="1" ht="40.5">
      <c r="A30" s="8" t="s">
        <v>22</v>
      </c>
      <c r="B30" s="9" t="s">
        <v>53</v>
      </c>
      <c r="C30" s="10">
        <f>D30/12</f>
        <v>250</v>
      </c>
      <c r="D30" s="10">
        <v>3000</v>
      </c>
      <c r="E30" s="27">
        <f>C30/C3</f>
        <v>0.020060261024116444</v>
      </c>
      <c r="F30" s="10"/>
      <c r="G30" s="23">
        <f t="shared" si="4"/>
        <v>305.4875</v>
      </c>
      <c r="H30" s="23">
        <v>3665.85</v>
      </c>
      <c r="I30" s="23">
        <f t="shared" si="5"/>
        <v>665.8499999999999</v>
      </c>
      <c r="J30" s="4"/>
    </row>
    <row r="31" spans="1:10" s="2" customFormat="1" ht="20.25">
      <c r="A31" s="8" t="s">
        <v>23</v>
      </c>
      <c r="B31" s="9" t="s">
        <v>54</v>
      </c>
      <c r="C31" s="10">
        <f>D31/12</f>
        <v>5000</v>
      </c>
      <c r="D31" s="10">
        <v>60000</v>
      </c>
      <c r="E31" s="27">
        <f>C31/C3</f>
        <v>0.4012052204823289</v>
      </c>
      <c r="F31" s="10" t="s">
        <v>88</v>
      </c>
      <c r="G31" s="23">
        <f t="shared" si="4"/>
        <v>5379.729166666667</v>
      </c>
      <c r="H31" s="23">
        <v>64556.75</v>
      </c>
      <c r="I31" s="23">
        <f t="shared" si="5"/>
        <v>4556.75</v>
      </c>
      <c r="J31" s="4"/>
    </row>
    <row r="32" spans="1:10" s="2" customFormat="1" ht="111.75" customHeight="1">
      <c r="A32" s="8" t="s">
        <v>24</v>
      </c>
      <c r="B32" s="9" t="s">
        <v>55</v>
      </c>
      <c r="C32" s="10">
        <f>D32/12</f>
        <v>416.6666666666667</v>
      </c>
      <c r="D32" s="10">
        <v>5000</v>
      </c>
      <c r="E32" s="27">
        <f>C32/C3</f>
        <v>0.033433768373527406</v>
      </c>
      <c r="F32" s="10" t="s">
        <v>90</v>
      </c>
      <c r="G32" s="23">
        <f t="shared" si="4"/>
        <v>469.1666666666667</v>
      </c>
      <c r="H32" s="23">
        <v>5630</v>
      </c>
      <c r="I32" s="23">
        <f t="shared" si="5"/>
        <v>630</v>
      </c>
      <c r="J32" s="4"/>
    </row>
    <row r="33" spans="1:10" s="2" customFormat="1" ht="40.5">
      <c r="A33" s="7" t="s">
        <v>25</v>
      </c>
      <c r="B33" s="16" t="s">
        <v>76</v>
      </c>
      <c r="C33" s="10">
        <f>D33/12</f>
        <v>2083.3333333333335</v>
      </c>
      <c r="D33" s="18">
        <v>25000</v>
      </c>
      <c r="E33" s="27">
        <f>C33/C3</f>
        <v>0.16716884186763706</v>
      </c>
      <c r="F33" s="17"/>
      <c r="G33" s="23">
        <f t="shared" si="4"/>
        <v>1831.6666666666667</v>
      </c>
      <c r="H33" s="23">
        <v>21980</v>
      </c>
      <c r="I33" s="23">
        <f t="shared" si="5"/>
        <v>-3020</v>
      </c>
      <c r="J33" s="4"/>
    </row>
    <row r="34" spans="1:10" s="2" customFormat="1" ht="20.25">
      <c r="A34" s="7"/>
      <c r="B34" s="16"/>
      <c r="C34" s="18"/>
      <c r="D34" s="18"/>
      <c r="E34" s="28"/>
      <c r="F34" s="17"/>
      <c r="G34" s="23">
        <f t="shared" si="4"/>
        <v>0</v>
      </c>
      <c r="H34" s="23"/>
      <c r="I34" s="23">
        <f t="shared" si="5"/>
        <v>0</v>
      </c>
      <c r="J34" s="4"/>
    </row>
    <row r="35" spans="1:10" s="2" customFormat="1" ht="20.25">
      <c r="A35" s="7"/>
      <c r="B35" s="7" t="s">
        <v>56</v>
      </c>
      <c r="C35" s="19">
        <f>SUM(C29:C34)</f>
        <v>8750</v>
      </c>
      <c r="D35" s="19">
        <f>SUM(D29:D34)</f>
        <v>105000</v>
      </c>
      <c r="E35" s="28"/>
      <c r="F35" s="18"/>
      <c r="G35" s="23">
        <f t="shared" si="4"/>
        <v>9234.716666666667</v>
      </c>
      <c r="H35" s="25">
        <f>SUM(H29:H34)</f>
        <v>110816.6</v>
      </c>
      <c r="I35" s="25">
        <f t="shared" si="5"/>
        <v>5816.600000000006</v>
      </c>
      <c r="J35" s="4"/>
    </row>
    <row r="36" spans="1:10" s="6" customFormat="1" ht="22.5" customHeight="1">
      <c r="A36" s="16"/>
      <c r="B36" s="7" t="s">
        <v>26</v>
      </c>
      <c r="C36" s="19">
        <f>SUM(C9,C20,C28,C35)</f>
        <v>101783.58333333334</v>
      </c>
      <c r="D36" s="19">
        <f>D35+D28+D20+D9</f>
        <v>1221303</v>
      </c>
      <c r="E36" s="29"/>
      <c r="F36" s="16"/>
      <c r="G36" s="25">
        <f>SUM(G35,G28,G20,G9)</f>
        <v>93082.08</v>
      </c>
      <c r="H36" s="25">
        <f>SUM(H35,H28,H20,H9)</f>
        <v>1116984.96</v>
      </c>
      <c r="I36" s="25">
        <f>SUM(I9,I20,I28,I35)</f>
        <v>-104318.03999999994</v>
      </c>
      <c r="J36" s="30"/>
    </row>
    <row r="37" spans="1:10" s="5" customFormat="1" ht="20.25">
      <c r="A37" s="20"/>
      <c r="B37" s="20"/>
      <c r="C37" s="29">
        <f>C36/C3</f>
        <v>8.1672209985463</v>
      </c>
      <c r="D37" s="40" t="s">
        <v>64</v>
      </c>
      <c r="E37" s="40"/>
      <c r="F37" s="40"/>
      <c r="G37" s="40"/>
      <c r="H37" s="40"/>
      <c r="I37" s="40"/>
      <c r="J37" s="31"/>
    </row>
    <row r="38" spans="1:10" s="2" customFormat="1" ht="20.25">
      <c r="A38" s="16"/>
      <c r="B38" s="7" t="s">
        <v>58</v>
      </c>
      <c r="C38" s="16"/>
      <c r="D38" s="16"/>
      <c r="E38" s="16"/>
      <c r="F38" s="20"/>
      <c r="G38" s="23"/>
      <c r="H38" s="23"/>
      <c r="I38" s="25"/>
      <c r="J38" s="4"/>
    </row>
    <row r="39" spans="1:10" s="2" customFormat="1" ht="20.25">
      <c r="A39" s="8" t="s">
        <v>5</v>
      </c>
      <c r="B39" s="9" t="s">
        <v>52</v>
      </c>
      <c r="C39" s="10">
        <f aca="true" t="shared" si="6" ref="C39:C46">D39/12</f>
        <v>666.6666666666666</v>
      </c>
      <c r="D39" s="10">
        <v>8000</v>
      </c>
      <c r="E39" s="27">
        <f>C39/C3</f>
        <v>0.05349402939764385</v>
      </c>
      <c r="F39" s="10"/>
      <c r="G39" s="23">
        <f t="shared" si="4"/>
        <v>809.4916666666667</v>
      </c>
      <c r="H39" s="23">
        <v>9713.9</v>
      </c>
      <c r="I39" s="23">
        <f t="shared" si="5"/>
        <v>1713.8999999999996</v>
      </c>
      <c r="J39" s="4"/>
    </row>
    <row r="40" spans="1:11" s="2" customFormat="1" ht="65.25" customHeight="1">
      <c r="A40" s="11" t="s">
        <v>13</v>
      </c>
      <c r="B40" s="9" t="s">
        <v>89</v>
      </c>
      <c r="C40" s="10">
        <f t="shared" si="6"/>
        <v>7500</v>
      </c>
      <c r="D40" s="10">
        <v>90000</v>
      </c>
      <c r="E40" s="13">
        <f>D40/12/C3</f>
        <v>0.6018078307234933</v>
      </c>
      <c r="F40" s="10"/>
      <c r="G40" s="23">
        <f t="shared" si="4"/>
        <v>2223.2708333333335</v>
      </c>
      <c r="H40" s="23">
        <v>26679.25</v>
      </c>
      <c r="I40" s="23">
        <f t="shared" si="5"/>
        <v>-63320.75</v>
      </c>
      <c r="J40" s="3"/>
      <c r="K40" s="3"/>
    </row>
    <row r="41" spans="1:10" s="2" customFormat="1" ht="60.75">
      <c r="A41" s="11" t="s">
        <v>19</v>
      </c>
      <c r="B41" s="9" t="s">
        <v>72</v>
      </c>
      <c r="C41" s="10">
        <f t="shared" si="6"/>
        <v>2333.3333333333335</v>
      </c>
      <c r="D41" s="10">
        <v>28000</v>
      </c>
      <c r="E41" s="13">
        <f>D41/12/C3</f>
        <v>0.18722910289175348</v>
      </c>
      <c r="F41" s="10"/>
      <c r="G41" s="23">
        <f t="shared" si="4"/>
        <v>1000.3333333333334</v>
      </c>
      <c r="H41" s="23">
        <v>12004</v>
      </c>
      <c r="I41" s="23">
        <f t="shared" si="5"/>
        <v>-15996</v>
      </c>
      <c r="J41" s="4"/>
    </row>
    <row r="42" spans="1:10" s="2" customFormat="1" ht="40.5">
      <c r="A42" s="9" t="s">
        <v>20</v>
      </c>
      <c r="B42" s="9" t="s">
        <v>75</v>
      </c>
      <c r="C42" s="10">
        <f t="shared" si="6"/>
        <v>2333.3333333333335</v>
      </c>
      <c r="D42" s="10">
        <v>28000</v>
      </c>
      <c r="E42" s="27">
        <f>D42/12/C3</f>
        <v>0.18722910289175348</v>
      </c>
      <c r="F42" s="10"/>
      <c r="G42" s="23">
        <f t="shared" si="4"/>
        <v>0</v>
      </c>
      <c r="H42" s="23">
        <v>0</v>
      </c>
      <c r="I42" s="23">
        <f t="shared" si="5"/>
        <v>-28000</v>
      </c>
      <c r="J42" s="4"/>
    </row>
    <row r="43" spans="1:10" s="2" customFormat="1" ht="40.5">
      <c r="A43" s="16" t="s">
        <v>20</v>
      </c>
      <c r="B43" s="16" t="s">
        <v>78</v>
      </c>
      <c r="C43" s="32">
        <f t="shared" si="6"/>
        <v>5833.333333333333</v>
      </c>
      <c r="D43" s="16">
        <v>70000</v>
      </c>
      <c r="E43" s="28">
        <f>C43/C3</f>
        <v>0.4680727572293837</v>
      </c>
      <c r="F43" s="20"/>
      <c r="G43" s="23">
        <f t="shared" si="4"/>
        <v>4250</v>
      </c>
      <c r="H43" s="23">
        <v>51000</v>
      </c>
      <c r="I43" s="23">
        <f t="shared" si="5"/>
        <v>-19000</v>
      </c>
      <c r="J43" s="4"/>
    </row>
    <row r="44" spans="1:10" s="2" customFormat="1" ht="40.5">
      <c r="A44" s="16" t="s">
        <v>22</v>
      </c>
      <c r="B44" s="16" t="s">
        <v>70</v>
      </c>
      <c r="C44" s="32">
        <f t="shared" si="6"/>
        <v>4166.666666666667</v>
      </c>
      <c r="D44" s="16">
        <v>50000</v>
      </c>
      <c r="E44" s="28">
        <f>C44/C3</f>
        <v>0.3343376837352741</v>
      </c>
      <c r="F44" s="20"/>
      <c r="G44" s="23">
        <f t="shared" si="4"/>
        <v>24533.333333333332</v>
      </c>
      <c r="H44" s="23">
        <v>294400</v>
      </c>
      <c r="I44" s="23">
        <f t="shared" si="5"/>
        <v>244400</v>
      </c>
      <c r="J44" s="4"/>
    </row>
    <row r="45" spans="1:10" s="2" customFormat="1" ht="19.5" customHeight="1">
      <c r="A45" s="16" t="s">
        <v>23</v>
      </c>
      <c r="B45" s="16" t="s">
        <v>73</v>
      </c>
      <c r="C45" s="32">
        <f t="shared" si="6"/>
        <v>8333.333333333334</v>
      </c>
      <c r="D45" s="16">
        <v>100000</v>
      </c>
      <c r="E45" s="28">
        <f>C45/C3</f>
        <v>0.6686753674705482</v>
      </c>
      <c r="F45" s="20"/>
      <c r="G45" s="23">
        <f t="shared" si="4"/>
        <v>9053.498333333333</v>
      </c>
      <c r="H45" s="23">
        <v>108641.98</v>
      </c>
      <c r="I45" s="23">
        <f t="shared" si="5"/>
        <v>8641.979999999996</v>
      </c>
      <c r="J45" s="4"/>
    </row>
    <row r="46" spans="1:10" s="2" customFormat="1" ht="141.75">
      <c r="A46" s="16" t="s">
        <v>24</v>
      </c>
      <c r="B46" s="16" t="s">
        <v>55</v>
      </c>
      <c r="C46" s="32">
        <f t="shared" si="6"/>
        <v>2500</v>
      </c>
      <c r="D46" s="16">
        <v>30000</v>
      </c>
      <c r="E46" s="28">
        <f>C46/C3</f>
        <v>0.20060261024116444</v>
      </c>
      <c r="F46" s="20" t="s">
        <v>91</v>
      </c>
      <c r="G46" s="23">
        <f t="shared" si="4"/>
        <v>1811.1875</v>
      </c>
      <c r="H46" s="23">
        <v>21734.25</v>
      </c>
      <c r="I46" s="23">
        <f t="shared" si="5"/>
        <v>-8265.75</v>
      </c>
      <c r="J46" s="4"/>
    </row>
    <row r="47" spans="1:10" s="2" customFormat="1" ht="20.25">
      <c r="A47" s="16"/>
      <c r="B47" s="16"/>
      <c r="C47" s="16"/>
      <c r="D47" s="16"/>
      <c r="E47" s="16"/>
      <c r="F47" s="20"/>
      <c r="G47" s="23"/>
      <c r="H47" s="23"/>
      <c r="I47" s="23"/>
      <c r="J47" s="4"/>
    </row>
    <row r="48" spans="1:10" s="2" customFormat="1" ht="20.25">
      <c r="A48" s="16"/>
      <c r="B48" s="16" t="s">
        <v>63</v>
      </c>
      <c r="C48" s="19">
        <f>SUM(C39:C47)</f>
        <v>33666.66666666667</v>
      </c>
      <c r="D48" s="19">
        <f>SUM(D39:D47)</f>
        <v>404000</v>
      </c>
      <c r="E48" s="29">
        <f>SUM(E39:E47)</f>
        <v>2.7014484845810145</v>
      </c>
      <c r="F48" s="20"/>
      <c r="G48" s="23">
        <f>SUM(G39:G47)</f>
        <v>43681.115000000005</v>
      </c>
      <c r="H48" s="25">
        <f>SUM(H39:H47)</f>
        <v>524173.38</v>
      </c>
      <c r="I48" s="25">
        <f>SUM(I39:I47)</f>
        <v>120173.37999999999</v>
      </c>
      <c r="J48" s="4"/>
    </row>
    <row r="49" spans="1:10" s="2" customFormat="1" ht="20.25">
      <c r="A49" s="16"/>
      <c r="B49" s="16"/>
      <c r="C49" s="16"/>
      <c r="D49" s="16"/>
      <c r="E49" s="16"/>
      <c r="F49" s="20"/>
      <c r="G49" s="23"/>
      <c r="H49" s="23"/>
      <c r="I49" s="23"/>
      <c r="J49" s="4"/>
    </row>
    <row r="50" spans="1:10" s="2" customFormat="1" ht="40.5">
      <c r="A50" s="16"/>
      <c r="B50" s="16"/>
      <c r="C50" s="29">
        <v>2.7</v>
      </c>
      <c r="D50" s="16" t="s">
        <v>65</v>
      </c>
      <c r="E50" s="16"/>
      <c r="F50" s="20"/>
      <c r="G50" s="23"/>
      <c r="H50" s="23"/>
      <c r="I50" s="23"/>
      <c r="J50" s="4"/>
    </row>
    <row r="51" spans="1:10" s="2" customFormat="1" ht="60.75">
      <c r="A51" s="16"/>
      <c r="B51" s="16" t="s">
        <v>77</v>
      </c>
      <c r="C51" s="16"/>
      <c r="D51" s="16"/>
      <c r="E51" s="16"/>
      <c r="F51" s="20"/>
      <c r="G51" s="23"/>
      <c r="H51" s="23"/>
      <c r="I51" s="23"/>
      <c r="J51" s="4"/>
    </row>
    <row r="52" spans="1:10" s="2" customFormat="1" ht="66.75" customHeight="1">
      <c r="A52" s="16" t="s">
        <v>5</v>
      </c>
      <c r="B52" s="16" t="s">
        <v>79</v>
      </c>
      <c r="C52" s="32"/>
      <c r="D52" s="16">
        <v>80000</v>
      </c>
      <c r="E52" s="28"/>
      <c r="F52" s="20"/>
      <c r="G52" s="23">
        <f t="shared" si="4"/>
        <v>9259.6725</v>
      </c>
      <c r="H52" s="23">
        <v>111116.07</v>
      </c>
      <c r="I52" s="23">
        <f t="shared" si="5"/>
        <v>31116.070000000007</v>
      </c>
      <c r="J52" s="4"/>
    </row>
    <row r="53" spans="1:10" s="2" customFormat="1" ht="40.5">
      <c r="A53" s="16" t="s">
        <v>13</v>
      </c>
      <c r="B53" s="16" t="s">
        <v>78</v>
      </c>
      <c r="C53" s="32"/>
      <c r="D53" s="16">
        <v>60000</v>
      </c>
      <c r="E53" s="28"/>
      <c r="F53" s="20"/>
      <c r="G53" s="23">
        <f t="shared" si="4"/>
        <v>4201.3</v>
      </c>
      <c r="H53" s="23">
        <v>50415.6</v>
      </c>
      <c r="I53" s="23">
        <f t="shared" si="5"/>
        <v>-9584.400000000001</v>
      </c>
      <c r="J53" s="4"/>
    </row>
    <row r="54" spans="1:10" s="2" customFormat="1" ht="38.25" customHeight="1">
      <c r="A54" s="16" t="s">
        <v>13</v>
      </c>
      <c r="B54" s="16" t="s">
        <v>70</v>
      </c>
      <c r="C54" s="32"/>
      <c r="D54" s="16">
        <v>50000</v>
      </c>
      <c r="E54" s="28"/>
      <c r="F54" s="20"/>
      <c r="G54" s="23">
        <f t="shared" si="4"/>
        <v>4166.666666666667</v>
      </c>
      <c r="H54" s="23">
        <v>50000</v>
      </c>
      <c r="I54" s="23">
        <f t="shared" si="5"/>
        <v>0</v>
      </c>
      <c r="J54" s="4"/>
    </row>
    <row r="55" spans="1:10" s="2" customFormat="1" ht="20.25">
      <c r="A55" s="16"/>
      <c r="B55" s="16"/>
      <c r="C55" s="16"/>
      <c r="D55" s="7">
        <f>SUM(D52:D54)</f>
        <v>190000</v>
      </c>
      <c r="E55" s="16"/>
      <c r="F55" s="20"/>
      <c r="G55" s="23">
        <f t="shared" si="4"/>
        <v>17627.639166666668</v>
      </c>
      <c r="H55" s="25">
        <f>SUM(H52:H54)</f>
        <v>211531.67</v>
      </c>
      <c r="I55" s="25">
        <f t="shared" si="5"/>
        <v>21531.670000000013</v>
      </c>
      <c r="J55" s="4"/>
    </row>
    <row r="56" spans="1:10" s="2" customFormat="1" ht="40.5">
      <c r="A56" s="16"/>
      <c r="B56" s="7" t="s">
        <v>59</v>
      </c>
      <c r="C56" s="16"/>
      <c r="D56" s="16"/>
      <c r="E56" s="16"/>
      <c r="F56" s="20"/>
      <c r="G56" s="23"/>
      <c r="H56" s="23"/>
      <c r="I56" s="8" t="s">
        <v>94</v>
      </c>
      <c r="J56" s="4"/>
    </row>
    <row r="57" spans="1:10" s="2" customFormat="1" ht="20.25">
      <c r="A57" s="8" t="s">
        <v>5</v>
      </c>
      <c r="B57" s="9" t="s">
        <v>60</v>
      </c>
      <c r="C57" s="10">
        <v>3000</v>
      </c>
      <c r="D57" s="10"/>
      <c r="E57" s="20"/>
      <c r="F57" s="20"/>
      <c r="G57" s="23"/>
      <c r="H57" s="23">
        <v>4600</v>
      </c>
      <c r="I57" s="23">
        <f>H57-C57</f>
        <v>1600</v>
      </c>
      <c r="J57" s="4"/>
    </row>
    <row r="58" spans="1:10" s="2" customFormat="1" ht="141.75">
      <c r="A58" s="11" t="s">
        <v>13</v>
      </c>
      <c r="B58" s="9" t="s">
        <v>61</v>
      </c>
      <c r="C58" s="10">
        <v>27600</v>
      </c>
      <c r="D58" s="10"/>
      <c r="E58" s="20"/>
      <c r="F58" s="20" t="s">
        <v>93</v>
      </c>
      <c r="G58" s="23"/>
      <c r="H58" s="23">
        <v>50362.07</v>
      </c>
      <c r="I58" s="23">
        <f>H58-C58</f>
        <v>22762.07</v>
      </c>
      <c r="J58" s="4"/>
    </row>
    <row r="59" spans="1:10" s="2" customFormat="1" ht="20.25">
      <c r="A59" s="16"/>
      <c r="B59" s="16" t="s">
        <v>92</v>
      </c>
      <c r="C59" s="16">
        <v>0</v>
      </c>
      <c r="D59" s="16"/>
      <c r="E59" s="20"/>
      <c r="F59" s="20"/>
      <c r="G59" s="23"/>
      <c r="H59" s="23">
        <v>5500.12</v>
      </c>
      <c r="I59" s="23">
        <f>H59-C59</f>
        <v>5500.12</v>
      </c>
      <c r="J59" s="4"/>
    </row>
    <row r="60" spans="1:10" s="2" customFormat="1" ht="20.25">
      <c r="A60" s="16"/>
      <c r="B60" s="16" t="s">
        <v>62</v>
      </c>
      <c r="C60" s="19">
        <f>SUM(C57:C59)</f>
        <v>30600</v>
      </c>
      <c r="D60" s="18"/>
      <c r="E60" s="20"/>
      <c r="F60" s="20"/>
      <c r="G60" s="23"/>
      <c r="H60" s="25">
        <f>SUM(H57:H59)</f>
        <v>60462.19</v>
      </c>
      <c r="I60" s="23">
        <f>H60-C60</f>
        <v>29862.190000000002</v>
      </c>
      <c r="J60" s="4"/>
    </row>
    <row r="61" spans="1:10" s="2" customFormat="1" ht="20.25">
      <c r="A61" s="33"/>
      <c r="B61" s="33"/>
      <c r="C61" s="33"/>
      <c r="D61" s="33"/>
      <c r="E61" s="33"/>
      <c r="F61" s="33"/>
      <c r="G61" s="34"/>
      <c r="H61" s="34"/>
      <c r="I61" s="33"/>
      <c r="J61" s="4"/>
    </row>
    <row r="62" spans="1:10" s="2" customFormat="1" ht="20.25">
      <c r="A62" s="33"/>
      <c r="B62" s="33"/>
      <c r="C62" s="33"/>
      <c r="D62" s="33"/>
      <c r="E62" s="33"/>
      <c r="F62" s="33"/>
      <c r="G62" s="34"/>
      <c r="H62" s="34"/>
      <c r="I62" s="33"/>
      <c r="J62" s="4"/>
    </row>
    <row r="63" spans="1:10" s="2" customFormat="1" ht="20.25">
      <c r="A63" s="33"/>
      <c r="B63" s="21"/>
      <c r="C63" s="21" t="s">
        <v>95</v>
      </c>
      <c r="D63" s="21" t="s">
        <v>96</v>
      </c>
      <c r="E63" s="21"/>
      <c r="F63" s="21"/>
      <c r="G63" s="21"/>
      <c r="H63" s="34"/>
      <c r="I63" s="33"/>
      <c r="J63" s="4"/>
    </row>
    <row r="64" spans="1:10" s="2" customFormat="1" ht="40.5">
      <c r="A64" s="33"/>
      <c r="B64" s="21" t="s">
        <v>97</v>
      </c>
      <c r="C64" s="35">
        <v>2648971.43</v>
      </c>
      <c r="D64" s="35">
        <v>2648971.43</v>
      </c>
      <c r="E64" s="38" t="s">
        <v>98</v>
      </c>
      <c r="F64" s="38"/>
      <c r="G64" s="38"/>
      <c r="H64" s="34"/>
      <c r="I64" s="33"/>
      <c r="J64" s="4"/>
    </row>
    <row r="65" spans="1:10" s="2" customFormat="1" ht="40.5" customHeight="1">
      <c r="A65" s="33"/>
      <c r="B65" s="21" t="s">
        <v>99</v>
      </c>
      <c r="C65" s="35">
        <v>1307937.92</v>
      </c>
      <c r="D65" s="35">
        <v>1307937.92</v>
      </c>
      <c r="E65" s="38" t="s">
        <v>100</v>
      </c>
      <c r="F65" s="38"/>
      <c r="G65" s="38"/>
      <c r="H65" s="34"/>
      <c r="I65" s="33"/>
      <c r="J65" s="4"/>
    </row>
    <row r="66" spans="1:10" s="2" customFormat="1" ht="40.5">
      <c r="A66" s="33"/>
      <c r="B66" s="21" t="s">
        <v>101</v>
      </c>
      <c r="C66" s="35">
        <v>75659.67</v>
      </c>
      <c r="D66" s="35">
        <v>76371.54</v>
      </c>
      <c r="E66" s="38" t="s">
        <v>102</v>
      </c>
      <c r="F66" s="38"/>
      <c r="G66" s="38"/>
      <c r="H66" s="34"/>
      <c r="I66" s="33"/>
      <c r="J66" s="4"/>
    </row>
    <row r="67" spans="1:10" s="2" customFormat="1" ht="20.25">
      <c r="A67" s="33"/>
      <c r="B67" s="21" t="s">
        <v>103</v>
      </c>
      <c r="C67" s="35">
        <v>314960.88</v>
      </c>
      <c r="D67" s="35">
        <v>314960.88</v>
      </c>
      <c r="E67" s="38" t="s">
        <v>104</v>
      </c>
      <c r="F67" s="38"/>
      <c r="G67" s="38"/>
      <c r="H67" s="34"/>
      <c r="I67" s="33"/>
      <c r="J67" s="4"/>
    </row>
    <row r="68" spans="1:10" s="2" customFormat="1" ht="60.75">
      <c r="A68" s="33"/>
      <c r="B68" s="21" t="s">
        <v>105</v>
      </c>
      <c r="C68" s="35">
        <v>142443.96</v>
      </c>
      <c r="D68" s="35">
        <v>142443.96</v>
      </c>
      <c r="E68" s="38" t="s">
        <v>106</v>
      </c>
      <c r="F68" s="38"/>
      <c r="G68" s="38"/>
      <c r="H68" s="34"/>
      <c r="I68" s="33"/>
      <c r="J68" s="4"/>
    </row>
    <row r="69" spans="1:10" s="2" customFormat="1" ht="60.75" customHeight="1">
      <c r="A69" s="33"/>
      <c r="B69" s="21" t="s">
        <v>107</v>
      </c>
      <c r="C69" s="35">
        <v>30577.56</v>
      </c>
      <c r="D69" s="35">
        <v>30577.56</v>
      </c>
      <c r="E69" s="38" t="s">
        <v>108</v>
      </c>
      <c r="F69" s="38"/>
      <c r="G69" s="38"/>
      <c r="H69" s="34"/>
      <c r="I69" s="33"/>
      <c r="J69" s="4"/>
    </row>
    <row r="70" spans="1:10" s="2" customFormat="1" ht="40.5" customHeight="1">
      <c r="A70" s="33"/>
      <c r="B70" s="21" t="s">
        <v>109</v>
      </c>
      <c r="C70" s="35">
        <v>26400</v>
      </c>
      <c r="D70" s="35">
        <v>26400</v>
      </c>
      <c r="E70" s="38" t="s">
        <v>110</v>
      </c>
      <c r="F70" s="38"/>
      <c r="G70" s="38"/>
      <c r="H70" s="34"/>
      <c r="I70" s="33"/>
      <c r="J70" s="4"/>
    </row>
    <row r="71" spans="1:10" s="2" customFormat="1" ht="40.5" customHeight="1">
      <c r="A71" s="33"/>
      <c r="B71" s="21" t="s">
        <v>111</v>
      </c>
      <c r="C71" s="35">
        <v>38430</v>
      </c>
      <c r="D71" s="35">
        <v>38430</v>
      </c>
      <c r="E71" s="38" t="s">
        <v>112</v>
      </c>
      <c r="F71" s="38"/>
      <c r="G71" s="38"/>
      <c r="H71" s="34"/>
      <c r="I71" s="33"/>
      <c r="J71" s="4"/>
    </row>
    <row r="72" spans="7:8" ht="20.25">
      <c r="G72" s="34"/>
      <c r="H72" s="34"/>
    </row>
    <row r="73" spans="2:9" ht="40.5" customHeight="1">
      <c r="B73" s="42" t="s">
        <v>113</v>
      </c>
      <c r="C73" s="42"/>
      <c r="D73" s="42"/>
      <c r="E73" s="42"/>
      <c r="F73" s="42"/>
      <c r="G73" s="42"/>
      <c r="H73" s="42"/>
      <c r="I73" s="42"/>
    </row>
    <row r="74" spans="3:8" ht="20.25">
      <c r="C74" s="33" t="s">
        <v>114</v>
      </c>
      <c r="E74" s="33" t="s">
        <v>115</v>
      </c>
      <c r="G74" s="34"/>
      <c r="H74" s="34"/>
    </row>
    <row r="75" spans="2:9" ht="20.25">
      <c r="B75" s="33" t="s">
        <v>117</v>
      </c>
      <c r="C75" s="33" t="s">
        <v>116</v>
      </c>
      <c r="E75" s="33">
        <v>3403.48</v>
      </c>
      <c r="F75" s="41" t="s">
        <v>121</v>
      </c>
      <c r="G75" s="41"/>
      <c r="H75" s="41"/>
      <c r="I75" s="41"/>
    </row>
    <row r="76" spans="2:9" ht="20.25">
      <c r="B76" s="33" t="s">
        <v>119</v>
      </c>
      <c r="C76" s="33">
        <v>351664.35</v>
      </c>
      <c r="E76" s="33">
        <v>376372.69</v>
      </c>
      <c r="F76" s="41" t="s">
        <v>122</v>
      </c>
      <c r="G76" s="41"/>
      <c r="H76" s="41"/>
      <c r="I76" s="41"/>
    </row>
    <row r="77" spans="7:8" ht="20.25">
      <c r="G77" s="34"/>
      <c r="H77" s="34"/>
    </row>
    <row r="78" spans="2:9" ht="20.25">
      <c r="B78" s="33" t="s">
        <v>120</v>
      </c>
      <c r="C78" s="33" t="s">
        <v>118</v>
      </c>
      <c r="E78" s="33" t="s">
        <v>118</v>
      </c>
      <c r="F78" s="41" t="s">
        <v>123</v>
      </c>
      <c r="G78" s="41"/>
      <c r="H78" s="41"/>
      <c r="I78" s="41"/>
    </row>
    <row r="79" spans="7:8" ht="20.25">
      <c r="G79" s="34"/>
      <c r="H79" s="34"/>
    </row>
    <row r="80" spans="7:8" ht="20.25">
      <c r="G80" s="34"/>
      <c r="H80" s="34"/>
    </row>
    <row r="81" spans="7:8" ht="20.25">
      <c r="G81" s="34"/>
      <c r="H81" s="34"/>
    </row>
    <row r="82" spans="7:8" ht="20.25">
      <c r="G82" s="34"/>
      <c r="H82" s="34"/>
    </row>
    <row r="83" spans="7:8" ht="20.25">
      <c r="G83" s="34"/>
      <c r="H83" s="34"/>
    </row>
    <row r="84" spans="7:8" ht="20.25">
      <c r="G84" s="34"/>
      <c r="H84" s="34"/>
    </row>
    <row r="85" spans="7:8" ht="20.25">
      <c r="G85" s="34"/>
      <c r="H85" s="34"/>
    </row>
    <row r="86" spans="7:8" ht="20.25">
      <c r="G86" s="34"/>
      <c r="H86" s="34"/>
    </row>
    <row r="87" spans="7:8" ht="20.25">
      <c r="G87" s="34"/>
      <c r="H87" s="34"/>
    </row>
    <row r="88" spans="7:8" ht="20.25">
      <c r="G88" s="34"/>
      <c r="H88" s="34"/>
    </row>
    <row r="89" spans="7:8" ht="20.25">
      <c r="G89" s="34"/>
      <c r="H89" s="34"/>
    </row>
    <row r="90" spans="7:8" ht="20.25">
      <c r="G90" s="34"/>
      <c r="H90" s="34"/>
    </row>
    <row r="91" spans="7:8" ht="20.25">
      <c r="G91" s="34"/>
      <c r="H91" s="34"/>
    </row>
    <row r="92" spans="7:8" ht="20.25">
      <c r="G92" s="34"/>
      <c r="H92" s="34"/>
    </row>
    <row r="93" spans="7:8" ht="20.25">
      <c r="G93" s="34"/>
      <c r="H93" s="34"/>
    </row>
    <row r="94" spans="7:8" ht="20.25">
      <c r="G94" s="34"/>
      <c r="H94" s="34"/>
    </row>
    <row r="95" spans="7:8" ht="20.25">
      <c r="G95" s="34"/>
      <c r="H95" s="34"/>
    </row>
    <row r="96" spans="7:8" ht="20.25">
      <c r="G96" s="34"/>
      <c r="H96" s="34"/>
    </row>
    <row r="97" spans="7:8" ht="20.25">
      <c r="G97" s="34"/>
      <c r="H97" s="34"/>
    </row>
    <row r="98" spans="7:8" ht="20.25">
      <c r="G98" s="34"/>
      <c r="H98" s="34"/>
    </row>
    <row r="99" spans="7:8" ht="20.25">
      <c r="G99" s="34"/>
      <c r="H99" s="34"/>
    </row>
    <row r="100" spans="7:8" ht="20.25">
      <c r="G100" s="34"/>
      <c r="H100" s="34"/>
    </row>
    <row r="101" spans="7:8" ht="20.25">
      <c r="G101" s="34"/>
      <c r="H101" s="34"/>
    </row>
    <row r="102" spans="7:8" ht="20.25">
      <c r="G102" s="34"/>
      <c r="H102" s="34"/>
    </row>
    <row r="103" spans="7:8" ht="20.25">
      <c r="G103" s="34"/>
      <c r="H103" s="34"/>
    </row>
    <row r="104" spans="7:8" ht="20.25">
      <c r="G104" s="34"/>
      <c r="H104" s="34"/>
    </row>
    <row r="105" spans="7:8" ht="20.25">
      <c r="G105" s="34"/>
      <c r="H105" s="34"/>
    </row>
    <row r="106" spans="7:8" ht="20.25">
      <c r="G106" s="34"/>
      <c r="H106" s="34"/>
    </row>
    <row r="107" spans="7:8" ht="20.25">
      <c r="G107" s="34"/>
      <c r="H107" s="34"/>
    </row>
    <row r="108" spans="7:8" ht="20.25">
      <c r="G108" s="34"/>
      <c r="H108" s="34"/>
    </row>
    <row r="109" spans="7:8" ht="20.25">
      <c r="G109" s="34"/>
      <c r="H109" s="34"/>
    </row>
    <row r="110" spans="7:8" ht="20.25">
      <c r="G110" s="34"/>
      <c r="H110" s="34"/>
    </row>
    <row r="111" spans="7:8" ht="20.25">
      <c r="G111" s="34"/>
      <c r="H111" s="34"/>
    </row>
    <row r="112" spans="7:8" ht="20.25">
      <c r="G112" s="34"/>
      <c r="H112" s="34"/>
    </row>
    <row r="113" spans="7:8" ht="20.25">
      <c r="G113" s="34"/>
      <c r="H113" s="34"/>
    </row>
    <row r="114" spans="7:8" ht="20.25">
      <c r="G114" s="34"/>
      <c r="H114" s="34"/>
    </row>
    <row r="115" spans="7:8" ht="20.25">
      <c r="G115" s="34"/>
      <c r="H115" s="34"/>
    </row>
    <row r="116" spans="7:8" ht="20.25">
      <c r="G116" s="34"/>
      <c r="H116" s="34"/>
    </row>
    <row r="117" spans="7:8" ht="20.25">
      <c r="G117" s="34"/>
      <c r="H117" s="34"/>
    </row>
    <row r="118" spans="7:8" ht="20.25">
      <c r="G118" s="34"/>
      <c r="H118" s="34"/>
    </row>
    <row r="119" spans="7:8" ht="20.25">
      <c r="G119" s="34"/>
      <c r="H119" s="34"/>
    </row>
    <row r="120" spans="7:8" ht="20.25">
      <c r="G120" s="34"/>
      <c r="H120" s="34"/>
    </row>
    <row r="121" spans="7:8" ht="20.25">
      <c r="G121" s="34"/>
      <c r="H121" s="34"/>
    </row>
    <row r="122" spans="7:8" ht="20.25">
      <c r="G122" s="34"/>
      <c r="H122" s="34"/>
    </row>
    <row r="123" spans="7:8" ht="20.25">
      <c r="G123" s="34"/>
      <c r="H123" s="34"/>
    </row>
    <row r="124" spans="7:8" ht="20.25">
      <c r="G124" s="34"/>
      <c r="H124" s="34"/>
    </row>
    <row r="125" spans="7:8" ht="20.25">
      <c r="G125" s="34"/>
      <c r="H125" s="34"/>
    </row>
    <row r="126" spans="7:8" ht="20.25">
      <c r="G126" s="34"/>
      <c r="H126" s="34"/>
    </row>
    <row r="127" spans="7:8" ht="20.25">
      <c r="G127" s="34"/>
      <c r="H127" s="34"/>
    </row>
    <row r="128" spans="7:8" ht="20.25">
      <c r="G128" s="34"/>
      <c r="H128" s="34"/>
    </row>
    <row r="129" spans="7:8" ht="20.25">
      <c r="G129" s="34"/>
      <c r="H129" s="34"/>
    </row>
    <row r="130" spans="7:8" ht="20.25">
      <c r="G130" s="34"/>
      <c r="H130" s="34"/>
    </row>
    <row r="131" spans="7:8" ht="20.25">
      <c r="G131" s="34"/>
      <c r="H131" s="34"/>
    </row>
    <row r="132" spans="7:8" ht="20.25">
      <c r="G132" s="34"/>
      <c r="H132" s="34"/>
    </row>
    <row r="133" spans="7:8" ht="20.25">
      <c r="G133" s="34"/>
      <c r="H133" s="34"/>
    </row>
    <row r="134" spans="7:8" ht="20.25">
      <c r="G134" s="34"/>
      <c r="H134" s="34"/>
    </row>
    <row r="135" spans="7:8" ht="20.25">
      <c r="G135" s="34"/>
      <c r="H135" s="34"/>
    </row>
    <row r="136" spans="7:8" ht="20.25">
      <c r="G136" s="34"/>
      <c r="H136" s="34"/>
    </row>
    <row r="137" spans="7:8" ht="20.25">
      <c r="G137" s="34"/>
      <c r="H137" s="34"/>
    </row>
    <row r="138" spans="7:8" ht="20.25">
      <c r="G138" s="34"/>
      <c r="H138" s="34"/>
    </row>
    <row r="139" spans="7:8" ht="20.25">
      <c r="G139" s="34"/>
      <c r="H139" s="34"/>
    </row>
    <row r="140" spans="7:8" ht="20.25">
      <c r="G140" s="34"/>
      <c r="H140" s="34"/>
    </row>
    <row r="141" spans="7:8" ht="20.25">
      <c r="G141" s="34"/>
      <c r="H141" s="34"/>
    </row>
    <row r="142" spans="7:8" ht="20.25">
      <c r="G142" s="34"/>
      <c r="H142" s="34"/>
    </row>
    <row r="143" spans="7:8" ht="20.25">
      <c r="G143" s="34"/>
      <c r="H143" s="34"/>
    </row>
    <row r="144" spans="7:8" ht="20.25">
      <c r="G144" s="34"/>
      <c r="H144" s="34"/>
    </row>
    <row r="145" spans="7:8" ht="20.25">
      <c r="G145" s="34"/>
      <c r="H145" s="34"/>
    </row>
    <row r="146" spans="7:8" ht="20.25">
      <c r="G146" s="34"/>
      <c r="H146" s="34"/>
    </row>
    <row r="147" spans="7:8" ht="20.25">
      <c r="G147" s="34"/>
      <c r="H147" s="34"/>
    </row>
    <row r="148" spans="7:8" ht="20.25">
      <c r="G148" s="34"/>
      <c r="H148" s="34"/>
    </row>
    <row r="149" spans="7:8" ht="20.25">
      <c r="G149" s="34"/>
      <c r="H149" s="34"/>
    </row>
    <row r="150" spans="7:8" ht="20.25">
      <c r="G150" s="34"/>
      <c r="H150" s="34"/>
    </row>
    <row r="151" spans="7:8" ht="20.25">
      <c r="G151" s="34"/>
      <c r="H151" s="34"/>
    </row>
    <row r="152" spans="7:8" ht="20.25">
      <c r="G152" s="34"/>
      <c r="H152" s="34"/>
    </row>
    <row r="153" spans="7:8" ht="20.25">
      <c r="G153" s="34"/>
      <c r="H153" s="34"/>
    </row>
    <row r="154" spans="7:8" ht="20.25">
      <c r="G154" s="34"/>
      <c r="H154" s="34"/>
    </row>
    <row r="155" spans="7:8" ht="20.25">
      <c r="G155" s="34"/>
      <c r="H155" s="34"/>
    </row>
    <row r="156" spans="7:8" ht="20.25">
      <c r="G156" s="34"/>
      <c r="H156" s="34"/>
    </row>
    <row r="157" spans="7:8" ht="20.25">
      <c r="G157" s="34"/>
      <c r="H157" s="34"/>
    </row>
    <row r="158" spans="7:8" ht="20.25">
      <c r="G158" s="34"/>
      <c r="H158" s="34"/>
    </row>
    <row r="159" spans="7:8" ht="20.25">
      <c r="G159" s="34"/>
      <c r="H159" s="34"/>
    </row>
    <row r="160" spans="7:8" ht="20.25">
      <c r="G160" s="34"/>
      <c r="H160" s="34"/>
    </row>
    <row r="161" spans="7:8" ht="20.25">
      <c r="G161" s="34"/>
      <c r="H161" s="34"/>
    </row>
    <row r="162" spans="7:8" ht="20.25">
      <c r="G162" s="34"/>
      <c r="H162" s="34"/>
    </row>
    <row r="163" spans="7:8" ht="20.25">
      <c r="G163" s="34"/>
      <c r="H163" s="34"/>
    </row>
    <row r="164" spans="7:8" ht="20.25">
      <c r="G164" s="34"/>
      <c r="H164" s="34"/>
    </row>
    <row r="165" spans="7:8" ht="20.25">
      <c r="G165" s="34"/>
      <c r="H165" s="34"/>
    </row>
    <row r="166" spans="7:8" ht="20.25">
      <c r="G166" s="34"/>
      <c r="H166" s="34"/>
    </row>
    <row r="167" spans="7:8" ht="20.25">
      <c r="G167" s="34"/>
      <c r="H167" s="34"/>
    </row>
    <row r="168" spans="7:8" ht="20.25">
      <c r="G168" s="34"/>
      <c r="H168" s="34"/>
    </row>
    <row r="169" spans="7:8" ht="20.25">
      <c r="G169" s="34"/>
      <c r="H169" s="34"/>
    </row>
    <row r="170" spans="7:8" ht="20.25">
      <c r="G170" s="34"/>
      <c r="H170" s="34"/>
    </row>
    <row r="171" spans="7:8" ht="20.25">
      <c r="G171" s="34"/>
      <c r="H171" s="34"/>
    </row>
    <row r="172" spans="7:8" ht="20.25">
      <c r="G172" s="34"/>
      <c r="H172" s="34"/>
    </row>
    <row r="173" spans="7:8" ht="20.25">
      <c r="G173" s="34"/>
      <c r="H173" s="34"/>
    </row>
    <row r="174" spans="7:8" ht="20.25">
      <c r="G174" s="34"/>
      <c r="H174" s="34"/>
    </row>
    <row r="175" spans="7:8" ht="20.25">
      <c r="G175" s="34"/>
      <c r="H175" s="34"/>
    </row>
    <row r="176" spans="7:8" ht="20.25">
      <c r="G176" s="34"/>
      <c r="H176" s="34"/>
    </row>
    <row r="177" spans="7:8" ht="20.25">
      <c r="G177" s="34"/>
      <c r="H177" s="34"/>
    </row>
    <row r="178" spans="7:8" ht="20.25">
      <c r="G178" s="34"/>
      <c r="H178" s="34"/>
    </row>
    <row r="179" spans="7:8" ht="20.25">
      <c r="G179" s="34"/>
      <c r="H179" s="34"/>
    </row>
    <row r="180" spans="7:8" ht="20.25">
      <c r="G180" s="34"/>
      <c r="H180" s="34"/>
    </row>
    <row r="181" spans="7:8" ht="20.25">
      <c r="G181" s="34"/>
      <c r="H181" s="34"/>
    </row>
    <row r="182" spans="7:8" ht="20.25">
      <c r="G182" s="34"/>
      <c r="H182" s="34"/>
    </row>
    <row r="183" spans="7:8" ht="20.25">
      <c r="G183" s="34"/>
      <c r="H183" s="34"/>
    </row>
    <row r="184" spans="7:8" ht="20.25">
      <c r="G184" s="34"/>
      <c r="H184" s="34"/>
    </row>
    <row r="185" spans="7:8" ht="20.25">
      <c r="G185" s="34"/>
      <c r="H185" s="34"/>
    </row>
    <row r="186" spans="7:8" ht="20.25">
      <c r="G186" s="34"/>
      <c r="H186" s="34"/>
    </row>
    <row r="187" spans="7:8" ht="20.25">
      <c r="G187" s="34"/>
      <c r="H187" s="34"/>
    </row>
    <row r="188" spans="7:8" ht="20.25">
      <c r="G188" s="34"/>
      <c r="H188" s="34"/>
    </row>
    <row r="189" spans="7:8" ht="20.25">
      <c r="G189" s="34"/>
      <c r="H189" s="34"/>
    </row>
    <row r="190" spans="7:8" ht="20.25">
      <c r="G190" s="34"/>
      <c r="H190" s="34"/>
    </row>
    <row r="191" spans="7:8" ht="20.25">
      <c r="G191" s="34"/>
      <c r="H191" s="34"/>
    </row>
    <row r="192" spans="7:8" ht="20.25">
      <c r="G192" s="34"/>
      <c r="H192" s="34"/>
    </row>
    <row r="193" spans="7:8" ht="20.25">
      <c r="G193" s="34"/>
      <c r="H193" s="34"/>
    </row>
    <row r="194" spans="7:8" ht="20.25">
      <c r="G194" s="34"/>
      <c r="H194" s="34"/>
    </row>
    <row r="195" spans="7:8" ht="20.25">
      <c r="G195" s="34"/>
      <c r="H195" s="34"/>
    </row>
    <row r="196" spans="7:8" ht="20.25">
      <c r="G196" s="34"/>
      <c r="H196" s="34"/>
    </row>
    <row r="197" spans="7:8" ht="20.25">
      <c r="G197" s="34"/>
      <c r="H197" s="34"/>
    </row>
    <row r="198" spans="7:8" ht="20.25">
      <c r="G198" s="34"/>
      <c r="H198" s="34"/>
    </row>
    <row r="199" spans="7:8" ht="20.25">
      <c r="G199" s="34"/>
      <c r="H199" s="34"/>
    </row>
    <row r="200" spans="7:8" ht="20.25">
      <c r="G200" s="34"/>
      <c r="H200" s="34"/>
    </row>
    <row r="201" spans="7:8" ht="20.25">
      <c r="G201" s="34"/>
      <c r="H201" s="34"/>
    </row>
    <row r="202" spans="7:8" ht="20.25">
      <c r="G202" s="34"/>
      <c r="H202" s="34"/>
    </row>
    <row r="203" spans="7:8" ht="20.25">
      <c r="G203" s="34"/>
      <c r="H203" s="34"/>
    </row>
    <row r="204" spans="7:8" ht="20.25">
      <c r="G204" s="34"/>
      <c r="H204" s="34"/>
    </row>
    <row r="205" spans="7:8" ht="20.25">
      <c r="G205" s="34"/>
      <c r="H205" s="34"/>
    </row>
    <row r="206" spans="7:8" ht="20.25">
      <c r="G206" s="34"/>
      <c r="H206" s="34"/>
    </row>
    <row r="207" spans="7:8" ht="20.25">
      <c r="G207" s="34"/>
      <c r="H207" s="34"/>
    </row>
    <row r="208" spans="7:8" ht="20.25">
      <c r="G208" s="34"/>
      <c r="H208" s="34"/>
    </row>
    <row r="209" spans="7:8" ht="20.25">
      <c r="G209" s="34"/>
      <c r="H209" s="34"/>
    </row>
    <row r="210" spans="7:8" ht="20.25">
      <c r="G210" s="34"/>
      <c r="H210" s="34"/>
    </row>
    <row r="211" spans="7:8" ht="20.25">
      <c r="G211" s="34"/>
      <c r="H211" s="34"/>
    </row>
    <row r="212" spans="7:8" ht="20.25">
      <c r="G212" s="34"/>
      <c r="H212" s="34"/>
    </row>
    <row r="213" spans="7:8" ht="20.25">
      <c r="G213" s="34"/>
      <c r="H213" s="34"/>
    </row>
    <row r="214" spans="7:8" ht="20.25">
      <c r="G214" s="34"/>
      <c r="H214" s="34"/>
    </row>
    <row r="215" spans="7:8" ht="20.25">
      <c r="G215" s="34"/>
      <c r="H215" s="34"/>
    </row>
    <row r="216" spans="7:8" ht="20.25">
      <c r="G216" s="34"/>
      <c r="H216" s="34"/>
    </row>
    <row r="217" spans="7:8" ht="20.25">
      <c r="G217" s="34"/>
      <c r="H217" s="34"/>
    </row>
    <row r="218" spans="7:8" ht="20.25">
      <c r="G218" s="34"/>
      <c r="H218" s="34"/>
    </row>
    <row r="219" spans="7:8" ht="20.25">
      <c r="G219" s="34"/>
      <c r="H219" s="34"/>
    </row>
    <row r="220" spans="7:8" ht="20.25">
      <c r="G220" s="34"/>
      <c r="H220" s="34"/>
    </row>
    <row r="221" spans="7:8" ht="20.25">
      <c r="G221" s="34"/>
      <c r="H221" s="34"/>
    </row>
    <row r="222" spans="7:8" ht="20.25">
      <c r="G222" s="34"/>
      <c r="H222" s="34"/>
    </row>
    <row r="223" spans="7:8" ht="20.25">
      <c r="G223" s="34"/>
      <c r="H223" s="34"/>
    </row>
    <row r="224" spans="7:8" ht="20.25">
      <c r="G224" s="34"/>
      <c r="H224" s="34"/>
    </row>
    <row r="225" spans="7:8" ht="20.25">
      <c r="G225" s="34"/>
      <c r="H225" s="34"/>
    </row>
    <row r="226" spans="7:8" ht="20.25">
      <c r="G226" s="34"/>
      <c r="H226" s="34"/>
    </row>
    <row r="227" spans="7:8" ht="20.25">
      <c r="G227" s="34"/>
      <c r="H227" s="34"/>
    </row>
    <row r="228" spans="7:8" ht="20.25">
      <c r="G228" s="34"/>
      <c r="H228" s="34"/>
    </row>
    <row r="229" spans="7:8" ht="20.25">
      <c r="G229" s="34"/>
      <c r="H229" s="34"/>
    </row>
    <row r="230" spans="7:8" ht="20.25">
      <c r="G230" s="34"/>
      <c r="H230" s="34"/>
    </row>
    <row r="231" spans="7:8" ht="20.25">
      <c r="G231" s="34"/>
      <c r="H231" s="34"/>
    </row>
    <row r="232" spans="7:8" ht="20.25">
      <c r="G232" s="34"/>
      <c r="H232" s="34"/>
    </row>
    <row r="233" spans="7:8" ht="20.25">
      <c r="G233" s="34"/>
      <c r="H233" s="34"/>
    </row>
    <row r="234" spans="7:8" ht="20.25">
      <c r="G234" s="34"/>
      <c r="H234" s="34"/>
    </row>
    <row r="235" spans="7:8" ht="20.25">
      <c r="G235" s="34"/>
      <c r="H235" s="34"/>
    </row>
    <row r="236" spans="7:8" ht="20.25">
      <c r="G236" s="34"/>
      <c r="H236" s="34"/>
    </row>
    <row r="237" spans="7:8" ht="20.25">
      <c r="G237" s="34"/>
      <c r="H237" s="34"/>
    </row>
    <row r="238" spans="7:8" ht="20.25">
      <c r="G238" s="34"/>
      <c r="H238" s="34"/>
    </row>
    <row r="239" spans="7:8" ht="20.25">
      <c r="G239" s="34"/>
      <c r="H239" s="34"/>
    </row>
    <row r="240" spans="7:8" ht="20.25">
      <c r="G240" s="34"/>
      <c r="H240" s="34"/>
    </row>
    <row r="241" spans="7:8" ht="20.25">
      <c r="G241" s="34"/>
      <c r="H241" s="34"/>
    </row>
    <row r="242" spans="7:8" ht="20.25">
      <c r="G242" s="34"/>
      <c r="H242" s="34"/>
    </row>
    <row r="243" spans="7:8" ht="20.25">
      <c r="G243" s="34"/>
      <c r="H243" s="34"/>
    </row>
    <row r="244" spans="7:8" ht="20.25">
      <c r="G244" s="34"/>
      <c r="H244" s="34"/>
    </row>
    <row r="245" spans="7:8" ht="20.25">
      <c r="G245" s="34"/>
      <c r="H245" s="34"/>
    </row>
    <row r="246" spans="7:8" ht="20.25">
      <c r="G246" s="34"/>
      <c r="H246" s="34"/>
    </row>
    <row r="247" spans="7:8" ht="20.25">
      <c r="G247" s="34"/>
      <c r="H247" s="34"/>
    </row>
    <row r="248" spans="7:8" ht="20.25">
      <c r="G248" s="34"/>
      <c r="H248" s="34"/>
    </row>
    <row r="249" spans="7:8" ht="20.25">
      <c r="G249" s="34"/>
      <c r="H249" s="34"/>
    </row>
    <row r="250" spans="7:8" ht="20.25">
      <c r="G250" s="34"/>
      <c r="H250" s="34"/>
    </row>
    <row r="251" spans="7:8" ht="20.25">
      <c r="G251" s="34"/>
      <c r="H251" s="34"/>
    </row>
    <row r="252" spans="7:8" ht="20.25">
      <c r="G252" s="34"/>
      <c r="H252" s="34"/>
    </row>
    <row r="253" spans="7:8" ht="20.25">
      <c r="G253" s="34"/>
      <c r="H253" s="34"/>
    </row>
    <row r="254" spans="7:8" ht="20.25">
      <c r="G254" s="34"/>
      <c r="H254" s="34"/>
    </row>
    <row r="255" spans="7:8" ht="20.25">
      <c r="G255" s="34"/>
      <c r="H255" s="34"/>
    </row>
    <row r="256" spans="7:8" ht="20.25">
      <c r="G256" s="34"/>
      <c r="H256" s="34"/>
    </row>
    <row r="257" spans="7:8" ht="20.25">
      <c r="G257" s="34"/>
      <c r="H257" s="34"/>
    </row>
    <row r="258" spans="7:8" ht="20.25">
      <c r="G258" s="34"/>
      <c r="H258" s="34"/>
    </row>
  </sheetData>
  <sheetProtection/>
  <mergeCells count="16">
    <mergeCell ref="E68:G68"/>
    <mergeCell ref="E69:G69"/>
    <mergeCell ref="F7:F8"/>
    <mergeCell ref="D37:I37"/>
    <mergeCell ref="F78:I78"/>
    <mergeCell ref="E70:G70"/>
    <mergeCell ref="E71:G71"/>
    <mergeCell ref="B73:I73"/>
    <mergeCell ref="F75:I75"/>
    <mergeCell ref="F76:I76"/>
    <mergeCell ref="A1:I1"/>
    <mergeCell ref="A2:I2"/>
    <mergeCell ref="E64:G64"/>
    <mergeCell ref="E65:G65"/>
    <mergeCell ref="E66:G66"/>
    <mergeCell ref="E67:G67"/>
  </mergeCells>
  <printOptions horizontalCentered="1" verticalCentered="1"/>
  <pageMargins left="0.03937007874015748" right="0.03937007874015748" top="0.03937007874015748" bottom="0.03937007874015748" header="0.31496062992125984" footer="0.31496062992125984"/>
  <pageSetup fitToHeight="2" horizontalDpi="600" verticalDpi="600" orientation="portrait" paperSize="9" scale="46" r:id="rId1"/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yuriy</cp:lastModifiedBy>
  <cp:lastPrinted>2013-04-16T07:10:23Z</cp:lastPrinted>
  <dcterms:created xsi:type="dcterms:W3CDTF">2009-06-29T09:10:29Z</dcterms:created>
  <dcterms:modified xsi:type="dcterms:W3CDTF">2013-11-05T08:52:45Z</dcterms:modified>
  <cp:category/>
  <cp:version/>
  <cp:contentType/>
  <cp:contentStatus/>
</cp:coreProperties>
</file>