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Лист3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<sst xmlns="http://schemas.openxmlformats.org/spreadsheetml/2006/main" count="146" uniqueCount="134">
  <si>
    <t>Утверждена общим собранием членов ТСЖ "Банкир"</t>
  </si>
  <si>
    <t>Протокол №____ от ___  _______ 201__г.</t>
  </si>
  <si>
    <t>Общая площадь</t>
  </si>
  <si>
    <t>4262м2</t>
  </si>
  <si>
    <t>остаток средств на 01.01.2014    325,40 руб.</t>
  </si>
  <si>
    <t>Товарищество собственников жилья "Банкир"</t>
  </si>
  <si>
    <t>смета доходов и расходов ТСЖ на 2014 год</t>
  </si>
  <si>
    <t>ПЛАН</t>
  </si>
  <si>
    <t>В РУБЛЯХ</t>
  </si>
  <si>
    <t>месяц</t>
  </si>
  <si>
    <t>2014г</t>
  </si>
  <si>
    <t>год</t>
  </si>
  <si>
    <t>1.</t>
  </si>
  <si>
    <t>Планируемое поступление обязательных платежей собственников помещений</t>
  </si>
  <si>
    <r>
      <t xml:space="preserve">1. ДОХОД                                                                                                                    </t>
    </r>
    <r>
      <rPr>
        <sz val="8"/>
        <rFont val="Arial Cyr"/>
        <family val="0"/>
      </rPr>
      <t>на управление и содержание общего имущества многокварного дома</t>
    </r>
  </si>
  <si>
    <t>2.</t>
  </si>
  <si>
    <t>Планируемые доходы от хозяйственной деятельности</t>
  </si>
  <si>
    <t>3.</t>
  </si>
  <si>
    <t>ИТОГО</t>
  </si>
  <si>
    <t>ПП 1. Расходы на управление многоквартирным домом</t>
  </si>
  <si>
    <t>РАСХОДЫ</t>
  </si>
  <si>
    <t>1.1.</t>
  </si>
  <si>
    <t>Оплата труда по трудовому договору (5500)</t>
  </si>
  <si>
    <t>Оплата труда по гражданско-правовым договорам</t>
  </si>
  <si>
    <t>Вознаграждение председателя правления (11000)</t>
  </si>
  <si>
    <t>Организационно-эксплуатационные расходы (канцелярия, подписка, почтовые, телефонные, транспортные расходы, картриджи)</t>
  </si>
  <si>
    <t>1.2.</t>
  </si>
  <si>
    <t>1.3.</t>
  </si>
  <si>
    <t>1.4.</t>
  </si>
  <si>
    <t>1.5.</t>
  </si>
  <si>
    <t>Работа с неплательщиками ЖКУ (предъявление исков, представительство в судах, госпошлина)</t>
  </si>
  <si>
    <t>1.6.</t>
  </si>
  <si>
    <t>Услуги банка</t>
  </si>
  <si>
    <t>1.7.</t>
  </si>
  <si>
    <t>1.8.</t>
  </si>
  <si>
    <t>Отправка отчетности</t>
  </si>
  <si>
    <t>1.9.</t>
  </si>
  <si>
    <t>1.10.</t>
  </si>
  <si>
    <t>Налог на УСН (налог с юридического лица)</t>
  </si>
  <si>
    <t>1.11.</t>
  </si>
  <si>
    <t>Оплата услуг ЕРКЦ</t>
  </si>
  <si>
    <t>ПП 2. Расходы на содержание, обслуживание и ремонт жилищного фонда многоквартирного дома</t>
  </si>
  <si>
    <t>2.1.</t>
  </si>
  <si>
    <t>Материально-технич обеспечение (хоз.товары, материалы, инструмент,оборудование для рабочего, дворника, технички)</t>
  </si>
  <si>
    <t>2.2.</t>
  </si>
  <si>
    <t>2.3.</t>
  </si>
  <si>
    <t>2.4.</t>
  </si>
  <si>
    <t>2.5.</t>
  </si>
  <si>
    <t>2.6.</t>
  </si>
  <si>
    <t>2.7.</t>
  </si>
  <si>
    <t>2.8.</t>
  </si>
  <si>
    <t>Благоустройство территории (озеленение, грунт, изготовление клумб, кашпо, рассада, зарплата по договору, новогодние мероприятия)</t>
  </si>
  <si>
    <t>Техническое обслуживание лифта (ООО "ТЛК")</t>
  </si>
  <si>
    <t>Обслуживание автоматики теплоузла, насосного оборудования,</t>
  </si>
  <si>
    <t xml:space="preserve"> сантехнические работы (ООО "СтанИнТех")</t>
  </si>
  <si>
    <t>Обслуживание автоматического привода (ООО "Спектр")</t>
  </si>
  <si>
    <t>Тех.обслуживание общего домофона (ООО "Спектр")</t>
  </si>
  <si>
    <t>ПП1 + ПП2 ВСЕГО</t>
  </si>
  <si>
    <t>ПП 3. Текущий ремонт</t>
  </si>
  <si>
    <t>3.1.</t>
  </si>
  <si>
    <t>Ремонт фановой трубы (вывод с 10 этажа на крышу дома)</t>
  </si>
  <si>
    <t>3.2.</t>
  </si>
  <si>
    <t>Ямочный ремонт придомовой территории (асфальтирование)</t>
  </si>
  <si>
    <t>3.3.</t>
  </si>
  <si>
    <t>ПП 4. Прочие расходы</t>
  </si>
  <si>
    <t>4.1.</t>
  </si>
  <si>
    <t>4.2.</t>
  </si>
  <si>
    <t>4.3.</t>
  </si>
  <si>
    <t>Оформление земли в собственность</t>
  </si>
  <si>
    <t>Изготовление паспорта фасада многоквартирного дома</t>
  </si>
  <si>
    <t>Возмещение расходов на СОИ (март, ноябрь, декабрь 2013г)</t>
  </si>
  <si>
    <t>4.4.</t>
  </si>
  <si>
    <t>Предоплата за поставляемые ЖКУ в декабре 2014г.</t>
  </si>
  <si>
    <t>4.5.</t>
  </si>
  <si>
    <t>Дебиторская задолженность</t>
  </si>
  <si>
    <t>ИТОГО расходы ПП1 + ПП2 + ПП3 + ПП4</t>
  </si>
  <si>
    <t>ПРЕДПОЛАГАЕМЫЙ ОСТАТОК НА 01.01.2015г</t>
  </si>
  <si>
    <t>Правление ТСЖ</t>
  </si>
  <si>
    <t>Планируемое поступление средств от ИКА, НТС, Вымпелком</t>
  </si>
  <si>
    <t>Обслуживание коллективного прибора учета тепла (НПО "Вест")</t>
  </si>
  <si>
    <t>Механизированная уборка снега (ООО "Сибирский город")</t>
  </si>
  <si>
    <t>Непредвиденные расходы на текущий ремонт (монтаж фасадных панелей, ремонт крыши, установка видеонаблюдения)</t>
  </si>
  <si>
    <t>4.6.</t>
  </si>
  <si>
    <t>Оплата услуг паспортного стола (ЦП "ТСЖ")</t>
  </si>
  <si>
    <t>Оплата услуг паспортного стола (ООО "УК"Прогресс")</t>
  </si>
  <si>
    <t>Обслуживание теплоузла (ООО "УК"Прогресс)</t>
  </si>
  <si>
    <t>Тариф</t>
  </si>
  <si>
    <t>Итого тариф:</t>
  </si>
  <si>
    <t>Непредвиденные расходы ( 6,15руб/м2 за октябрь, ноябрь, декабрь 2014г)</t>
  </si>
  <si>
    <t>ФАКТ</t>
  </si>
  <si>
    <t>ИСПОЛНЕНИЕ СМЕТЫ  ДОХОДОВ И РАСХОДОВ ЗА 2014 ГОД</t>
  </si>
  <si>
    <t>Обязательные платежи по заработной плате (ПФР+ФСС-20,2%)</t>
  </si>
  <si>
    <t>ТСЖ "Банкир"</t>
  </si>
  <si>
    <t>Информация о расходовании средств, полученных от хозяйственной деятельности</t>
  </si>
  <si>
    <t>Поступление от ИП Карпушкин</t>
  </si>
  <si>
    <t>Всего поступило:</t>
  </si>
  <si>
    <t>Расходы по утвержденной на общем собрании смете за счет аренды:</t>
  </si>
  <si>
    <t>Итого:</t>
  </si>
  <si>
    <t>от собственников жилья за январь - декабрь 2016г.</t>
  </si>
  <si>
    <t>декабрь 2015г</t>
  </si>
  <si>
    <t>январь 2016г</t>
  </si>
  <si>
    <t>февраль 2016г</t>
  </si>
  <si>
    <t>март 2016г</t>
  </si>
  <si>
    <t>апрель 2016г</t>
  </si>
  <si>
    <t>май 2016г</t>
  </si>
  <si>
    <t>июнь 2016г</t>
  </si>
  <si>
    <t>июль 2016г</t>
  </si>
  <si>
    <t>август 2016г</t>
  </si>
  <si>
    <t>сентябрь 2016г</t>
  </si>
  <si>
    <t>октябрь 2016г</t>
  </si>
  <si>
    <t>ноябрь 2016г</t>
  </si>
  <si>
    <t>п/п 1 от 13.01.2016</t>
  </si>
  <si>
    <t>п/п 13 от 05.02.2016</t>
  </si>
  <si>
    <t>п/п 24 от 03.03.2016</t>
  </si>
  <si>
    <t>п/п 34 от 01.04.2016</t>
  </si>
  <si>
    <t>п/п 43 от 05.05.2016</t>
  </si>
  <si>
    <t>п/п 54 от 31.05.2016</t>
  </si>
  <si>
    <t>п/п 67 от 01.07.2016</t>
  </si>
  <si>
    <t>п/п 77 от 05.08.2016</t>
  </si>
  <si>
    <t>п/п 89 от 13.09.2016</t>
  </si>
  <si>
    <t>п/п 97 от 05.10.2016</t>
  </si>
  <si>
    <t>п/п 104 от 09.11.2016</t>
  </si>
  <si>
    <t>п/п 114 от 05.12.2016</t>
  </si>
  <si>
    <t>Возмещение расходов на СОИ (сентябрь 2016 г, тариф - 7,22 руб/м2)</t>
  </si>
  <si>
    <t>Возмещение расходов (октябрь, ноябрь, декабрь 2016г тариф - 10руб/м2)</t>
  </si>
  <si>
    <t>Ремонт МОП (оплата труда, материалы, доставка)</t>
  </si>
  <si>
    <t>Ремонт электрического освещения, установка фотоэлементов, проушены на щитки</t>
  </si>
  <si>
    <t>Изготовление и установка металлических и бытовой двери</t>
  </si>
  <si>
    <t>Ремонт водосточной системы</t>
  </si>
  <si>
    <t>Замена жесткого диска</t>
  </si>
  <si>
    <t>Восстановление системы видеонаблюдения</t>
  </si>
  <si>
    <t>Установка входной группы</t>
  </si>
  <si>
    <t>Ремонт кровли</t>
  </si>
  <si>
    <t>Обустройство приточно-вытяжной вентиляции (теплоузел)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</si>
</sst>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17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4" fillId="0" borderId="8" xfId="0" applyFont="1" applyFill="1" applyBorder="1" applyAlignment="1">
      <alignment/>
    </xf>
    <xf numFmtId="2" fontId="4" fillId="0" borderId="8" xfId="0" applyNumberFormat="1" applyFont="1" applyBorder="1" applyAlignment="1">
      <alignment/>
    </xf>
    <xf numFmtId="2" fontId="0" fillId="0" borderId="8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7">
      <selection activeCell="A30" sqref="A30:C30"/>
    </sheetView>
  </sheetViews>
  <sheetFormatPr defaultColWidth="9.00390625" defaultRowHeight="12.75"/>
  <cols>
    <col min="1" max="1" width="30.00390625" style="0" customWidth="1"/>
    <col min="2" max="2" width="14.25390625" style="0" customWidth="1"/>
    <col min="3" max="3" width="30.625" style="0" customWidth="1"/>
    <col min="4" max="4" width="9.625" style="0" bestFit="1" customWidth="1"/>
  </cols>
  <sheetData>
    <row r="1" spans="1:4" ht="15">
      <c r="A1" s="30" t="s">
        <v>92</v>
      </c>
      <c r="B1" s="30"/>
      <c r="C1" s="30"/>
      <c r="D1" s="30"/>
    </row>
    <row r="3" spans="1:4" ht="12.75">
      <c r="A3" s="31" t="s">
        <v>93</v>
      </c>
      <c r="B3" s="31"/>
      <c r="C3" s="31"/>
      <c r="D3" s="31"/>
    </row>
    <row r="4" spans="1:4" ht="12.75">
      <c r="A4" s="31" t="s">
        <v>98</v>
      </c>
      <c r="B4" s="31"/>
      <c r="C4" s="31"/>
      <c r="D4" s="31"/>
    </row>
    <row r="7" spans="1:4" ht="16.5" customHeight="1">
      <c r="A7" s="16" t="s">
        <v>94</v>
      </c>
      <c r="B7" t="s">
        <v>99</v>
      </c>
      <c r="C7" s="18" t="s">
        <v>111</v>
      </c>
      <c r="D7" s="20">
        <v>53826</v>
      </c>
    </row>
    <row r="8" spans="1:4" ht="12.75">
      <c r="A8" s="18"/>
      <c r="B8" s="17" t="s">
        <v>100</v>
      </c>
      <c r="C8" s="18" t="s">
        <v>112</v>
      </c>
      <c r="D8" s="20">
        <v>71768</v>
      </c>
    </row>
    <row r="9" spans="1:4" ht="12.75">
      <c r="A9" s="18"/>
      <c r="B9" s="18" t="s">
        <v>101</v>
      </c>
      <c r="C9" s="18" t="s">
        <v>113</v>
      </c>
      <c r="D9" s="20">
        <v>89710</v>
      </c>
    </row>
    <row r="10" spans="1:4" ht="12.75">
      <c r="A10" s="18"/>
      <c r="B10" s="18" t="s">
        <v>102</v>
      </c>
      <c r="C10" s="18" t="s">
        <v>114</v>
      </c>
      <c r="D10" s="20">
        <v>89710</v>
      </c>
    </row>
    <row r="11" spans="1:4" ht="12.75">
      <c r="A11" s="18"/>
      <c r="B11" s="18" t="s">
        <v>103</v>
      </c>
      <c r="C11" s="18" t="s">
        <v>115</v>
      </c>
      <c r="D11" s="20">
        <v>89710</v>
      </c>
    </row>
    <row r="12" spans="1:4" ht="12.75">
      <c r="A12" s="18"/>
      <c r="B12" s="18" t="s">
        <v>104</v>
      </c>
      <c r="C12" s="18" t="s">
        <v>116</v>
      </c>
      <c r="D12" s="20">
        <v>89710</v>
      </c>
    </row>
    <row r="13" spans="1:4" ht="12.75">
      <c r="A13" s="18"/>
      <c r="B13" s="18" t="s">
        <v>105</v>
      </c>
      <c r="C13" s="18" t="s">
        <v>117</v>
      </c>
      <c r="D13" s="20">
        <v>44855</v>
      </c>
    </row>
    <row r="14" spans="1:4" ht="12.75">
      <c r="A14" s="18"/>
      <c r="B14" s="18" t="s">
        <v>106</v>
      </c>
      <c r="C14" s="18" t="s">
        <v>118</v>
      </c>
      <c r="D14" s="20">
        <v>44855</v>
      </c>
    </row>
    <row r="15" spans="1:4" ht="12.75">
      <c r="A15" s="18"/>
      <c r="B15" s="18" t="s">
        <v>107</v>
      </c>
      <c r="C15" s="18" t="s">
        <v>119</v>
      </c>
      <c r="D15" s="20">
        <v>44855</v>
      </c>
    </row>
    <row r="16" spans="1:4" ht="12.75">
      <c r="A16" s="18"/>
      <c r="B16" s="18" t="s">
        <v>108</v>
      </c>
      <c r="C16" s="18" t="s">
        <v>120</v>
      </c>
      <c r="D16" s="20">
        <v>62800</v>
      </c>
    </row>
    <row r="17" spans="1:4" ht="12.75">
      <c r="A17" s="18"/>
      <c r="B17" s="18" t="s">
        <v>109</v>
      </c>
      <c r="C17" s="18" t="s">
        <v>121</v>
      </c>
      <c r="D17" s="20">
        <v>89710</v>
      </c>
    </row>
    <row r="18" spans="1:4" ht="12.75">
      <c r="A18" s="18"/>
      <c r="B18" s="18" t="s">
        <v>110</v>
      </c>
      <c r="C18" s="18" t="s">
        <v>122</v>
      </c>
      <c r="D18" s="20">
        <v>89710</v>
      </c>
    </row>
    <row r="19" spans="1:4" ht="12.75">
      <c r="A19" s="19" t="s">
        <v>95</v>
      </c>
      <c r="B19" s="18"/>
      <c r="C19" s="18"/>
      <c r="D19" s="21">
        <f>SUM(D7:D18)</f>
        <v>861219</v>
      </c>
    </row>
    <row r="21" spans="1:4" ht="12.75">
      <c r="A21" s="19" t="s">
        <v>96</v>
      </c>
      <c r="B21" s="18"/>
      <c r="C21" s="18"/>
      <c r="D21" s="18"/>
    </row>
    <row r="22" spans="1:4" s="22" customFormat="1" ht="12.75">
      <c r="A22" s="32" t="s">
        <v>125</v>
      </c>
      <c r="B22" s="33"/>
      <c r="C22" s="34"/>
      <c r="D22" s="26">
        <v>84461.67</v>
      </c>
    </row>
    <row r="23" spans="1:4" s="22" customFormat="1" ht="12.75">
      <c r="A23" s="32" t="s">
        <v>126</v>
      </c>
      <c r="B23" s="33"/>
      <c r="C23" s="34"/>
      <c r="D23" s="26">
        <v>8850</v>
      </c>
    </row>
    <row r="24" spans="1:4" s="22" customFormat="1" ht="12.75">
      <c r="A24" s="38" t="s">
        <v>127</v>
      </c>
      <c r="B24" s="36"/>
      <c r="C24" s="37"/>
      <c r="D24" s="26">
        <v>29938</v>
      </c>
    </row>
    <row r="25" spans="1:4" s="22" customFormat="1" ht="12.75">
      <c r="A25" s="38" t="s">
        <v>128</v>
      </c>
      <c r="B25" s="36"/>
      <c r="C25" s="37"/>
      <c r="D25" s="26">
        <v>1900</v>
      </c>
    </row>
    <row r="26" spans="1:4" s="22" customFormat="1" ht="12.75">
      <c r="A26" s="38" t="s">
        <v>129</v>
      </c>
      <c r="B26" s="36"/>
      <c r="C26" s="37"/>
      <c r="D26" s="26">
        <v>5300</v>
      </c>
    </row>
    <row r="27" spans="1:4" s="22" customFormat="1" ht="12.75">
      <c r="A27" s="38" t="s">
        <v>130</v>
      </c>
      <c r="B27" s="36"/>
      <c r="C27" s="37"/>
      <c r="D27" s="26">
        <v>18058.2</v>
      </c>
    </row>
    <row r="28" spans="1:4" s="22" customFormat="1" ht="12.75">
      <c r="A28" s="38" t="s">
        <v>131</v>
      </c>
      <c r="B28" s="36"/>
      <c r="C28" s="37"/>
      <c r="D28" s="26">
        <v>80500</v>
      </c>
    </row>
    <row r="29" spans="1:4" s="22" customFormat="1" ht="12.75">
      <c r="A29" s="38" t="s">
        <v>133</v>
      </c>
      <c r="B29" s="36"/>
      <c r="C29" s="37"/>
      <c r="D29" s="26">
        <v>36542.4</v>
      </c>
    </row>
    <row r="30" spans="1:4" s="22" customFormat="1" ht="12.75">
      <c r="A30" s="38" t="s">
        <v>132</v>
      </c>
      <c r="B30" s="36"/>
      <c r="C30" s="37"/>
      <c r="D30" s="26">
        <v>62321.68</v>
      </c>
    </row>
    <row r="31" spans="1:4" s="22" customFormat="1" ht="13.5" customHeight="1">
      <c r="A31" s="39" t="s">
        <v>123</v>
      </c>
      <c r="B31" s="40"/>
      <c r="C31" s="41"/>
      <c r="D31" s="26">
        <v>40721.57</v>
      </c>
    </row>
    <row r="32" spans="1:4" s="22" customFormat="1" ht="13.5" customHeight="1">
      <c r="A32" s="35" t="s">
        <v>124</v>
      </c>
      <c r="B32" s="36"/>
      <c r="C32" s="37"/>
      <c r="D32" s="26">
        <v>119879.1</v>
      </c>
    </row>
    <row r="33" spans="1:4" s="22" customFormat="1" ht="12.75">
      <c r="A33" s="24" t="s">
        <v>97</v>
      </c>
      <c r="B33" s="23"/>
      <c r="C33" s="23"/>
      <c r="D33" s="25">
        <f>SUM(D22:D32)</f>
        <v>488472.62</v>
      </c>
    </row>
    <row r="34" s="22" customFormat="1" ht="12.75"/>
  </sheetData>
  <sheetProtection/>
  <mergeCells count="14">
    <mergeCell ref="A32:C32"/>
    <mergeCell ref="A23:C23"/>
    <mergeCell ref="A24:C24"/>
    <mergeCell ref="A30:C30"/>
    <mergeCell ref="A31:C31"/>
    <mergeCell ref="A25:C25"/>
    <mergeCell ref="A26:C26"/>
    <mergeCell ref="A27:C27"/>
    <mergeCell ref="A28:C28"/>
    <mergeCell ref="A29:C29"/>
    <mergeCell ref="A1:D1"/>
    <mergeCell ref="A3:D3"/>
    <mergeCell ref="A4:D4"/>
    <mergeCell ref="A22:C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15" sqref="C15"/>
    </sheetView>
  </sheetViews>
  <sheetFormatPr defaultColWidth="9.00390625" defaultRowHeight="12.75"/>
  <sheetData>
    <row r="1" spans="1:3" ht="12.75">
      <c r="A1" s="1">
        <v>69924.22</v>
      </c>
      <c r="B1" s="1">
        <v>43032.32</v>
      </c>
      <c r="C1" s="1">
        <f>A1-B1</f>
        <v>26891.9</v>
      </c>
    </row>
    <row r="2" spans="1:3" ht="12.75">
      <c r="A2" s="1">
        <v>69924.22</v>
      </c>
      <c r="B2" s="1">
        <v>45392.07</v>
      </c>
      <c r="C2" s="1">
        <f>A2-B2</f>
        <v>24532.15</v>
      </c>
    </row>
    <row r="3" spans="1:3" ht="12.75">
      <c r="A3" s="1">
        <v>69924.22</v>
      </c>
      <c r="B3" s="1">
        <v>45392.07</v>
      </c>
      <c r="C3" s="1">
        <f>A3-B3</f>
        <v>24532.15</v>
      </c>
    </row>
    <row r="4" spans="1:3" ht="12.75">
      <c r="A4" s="1"/>
      <c r="B4" s="1"/>
      <c r="C4" s="1">
        <f>SUM(C1:C3)</f>
        <v>75956.20000000001</v>
      </c>
    </row>
    <row r="5" spans="1:3" ht="12.75">
      <c r="A5" s="1"/>
      <c r="B5" s="1"/>
      <c r="C5" s="1"/>
    </row>
    <row r="6" spans="1:3" ht="12.75">
      <c r="A6" s="1"/>
      <c r="B6" s="1"/>
      <c r="C6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selection activeCell="B27" sqref="B27:F27"/>
    </sheetView>
  </sheetViews>
  <sheetFormatPr defaultColWidth="9.00390625" defaultRowHeight="12.75"/>
  <cols>
    <col min="1" max="1" width="7.375" style="1" customWidth="1"/>
    <col min="2" max="5" width="9.125" style="1" customWidth="1"/>
    <col min="6" max="6" width="15.00390625" style="1" customWidth="1"/>
    <col min="7" max="16384" width="9.125" style="1" customWidth="1"/>
  </cols>
  <sheetData>
    <row r="1" spans="5:9" ht="11.25">
      <c r="E1" s="53" t="s">
        <v>0</v>
      </c>
      <c r="F1" s="53"/>
      <c r="G1" s="53"/>
      <c r="H1" s="53"/>
      <c r="I1" s="53"/>
    </row>
    <row r="2" spans="5:9" ht="11.25">
      <c r="E2" s="53" t="s">
        <v>1</v>
      </c>
      <c r="F2" s="53"/>
      <c r="G2" s="53"/>
      <c r="H2" s="53"/>
      <c r="I2" s="53"/>
    </row>
    <row r="4" ht="11.25">
      <c r="C4" s="4" t="s">
        <v>90</v>
      </c>
    </row>
    <row r="5" spans="1:3" ht="12" thickBot="1">
      <c r="A5" s="1" t="s">
        <v>2</v>
      </c>
      <c r="C5" s="1" t="s">
        <v>3</v>
      </c>
    </row>
    <row r="6" spans="6:9" ht="12" thickBot="1">
      <c r="F6" s="54" t="s">
        <v>4</v>
      </c>
      <c r="G6" s="55"/>
      <c r="H6" s="55"/>
      <c r="I6" s="27"/>
    </row>
    <row r="8" spans="2:9" ht="11.25">
      <c r="B8" s="3" t="s">
        <v>5</v>
      </c>
      <c r="G8" s="28" t="s">
        <v>7</v>
      </c>
      <c r="H8" s="28"/>
      <c r="I8" s="6" t="s">
        <v>89</v>
      </c>
    </row>
    <row r="9" spans="2:9" ht="11.25">
      <c r="B9" s="3" t="s">
        <v>6</v>
      </c>
      <c r="G9" s="51" t="s">
        <v>8</v>
      </c>
      <c r="H9" s="51"/>
      <c r="I9" s="10" t="s">
        <v>8</v>
      </c>
    </row>
    <row r="10" spans="1:9" ht="12.75" customHeight="1">
      <c r="A10" s="29" t="s">
        <v>14</v>
      </c>
      <c r="B10" s="29"/>
      <c r="C10" s="29"/>
      <c r="D10" s="29"/>
      <c r="E10" s="29"/>
      <c r="F10" s="29"/>
      <c r="G10" s="46" t="s">
        <v>9</v>
      </c>
      <c r="H10" s="46" t="s">
        <v>10</v>
      </c>
      <c r="I10" s="9">
        <v>2014</v>
      </c>
    </row>
    <row r="11" spans="1:9" ht="13.5" customHeight="1">
      <c r="A11" s="29"/>
      <c r="B11" s="29"/>
      <c r="C11" s="29"/>
      <c r="D11" s="29"/>
      <c r="E11" s="29"/>
      <c r="F11" s="29"/>
      <c r="G11" s="46"/>
      <c r="H11" s="46"/>
      <c r="I11" s="6" t="s">
        <v>11</v>
      </c>
    </row>
    <row r="12" spans="1:9" ht="11.25">
      <c r="A12" s="28" t="s">
        <v>12</v>
      </c>
      <c r="B12" s="58" t="s">
        <v>13</v>
      </c>
      <c r="C12" s="58"/>
      <c r="D12" s="58"/>
      <c r="E12" s="58"/>
      <c r="F12" s="58"/>
      <c r="G12" s="28"/>
      <c r="H12" s="28"/>
      <c r="I12" s="7"/>
    </row>
    <row r="13" spans="1:9" ht="11.25">
      <c r="A13" s="28"/>
      <c r="B13" s="58"/>
      <c r="C13" s="58"/>
      <c r="D13" s="58"/>
      <c r="E13" s="58"/>
      <c r="F13" s="58"/>
      <c r="G13" s="7"/>
      <c r="H13" s="6">
        <v>789764</v>
      </c>
      <c r="I13" s="6">
        <v>764702</v>
      </c>
    </row>
    <row r="14" spans="1:9" ht="11.25">
      <c r="A14" s="6" t="s">
        <v>15</v>
      </c>
      <c r="B14" s="8" t="s">
        <v>16</v>
      </c>
      <c r="C14" s="8"/>
      <c r="D14" s="8"/>
      <c r="E14" s="8"/>
      <c r="F14" s="8"/>
      <c r="G14" s="7"/>
      <c r="H14" s="6">
        <v>861168</v>
      </c>
      <c r="I14" s="6">
        <v>798422</v>
      </c>
    </row>
    <row r="15" spans="1:9" ht="11.25">
      <c r="A15" s="6" t="s">
        <v>17</v>
      </c>
      <c r="B15" s="8" t="s">
        <v>78</v>
      </c>
      <c r="C15" s="8"/>
      <c r="D15" s="8"/>
      <c r="E15" s="8"/>
      <c r="F15" s="8"/>
      <c r="G15" s="7"/>
      <c r="H15" s="6">
        <v>4800</v>
      </c>
      <c r="I15" s="6">
        <v>9650</v>
      </c>
    </row>
    <row r="16" spans="1:9" ht="11.25">
      <c r="A16" s="2"/>
      <c r="B16" s="59" t="s">
        <v>18</v>
      </c>
      <c r="C16" s="59"/>
      <c r="D16" s="59"/>
      <c r="E16" s="59"/>
      <c r="F16" s="59"/>
      <c r="H16" s="5">
        <f>H13+H14+H15</f>
        <v>1655732</v>
      </c>
      <c r="I16" s="5">
        <f>I13+I14+I15</f>
        <v>1572774</v>
      </c>
    </row>
    <row r="17" spans="1:9" ht="11.25">
      <c r="A17" s="2"/>
      <c r="B17" s="60" t="s">
        <v>19</v>
      </c>
      <c r="C17" s="60"/>
      <c r="D17" s="60"/>
      <c r="E17" s="60"/>
      <c r="F17" s="61"/>
      <c r="G17" s="46" t="s">
        <v>20</v>
      </c>
      <c r="H17" s="46"/>
      <c r="I17" s="6"/>
    </row>
    <row r="18" spans="1:9" ht="11.25">
      <c r="A18" s="2"/>
      <c r="B18" s="62"/>
      <c r="C18" s="62"/>
      <c r="D18" s="62"/>
      <c r="E18" s="62"/>
      <c r="F18" s="63"/>
      <c r="G18" s="9" t="s">
        <v>9</v>
      </c>
      <c r="H18" s="9" t="s">
        <v>11</v>
      </c>
      <c r="I18" s="6"/>
    </row>
    <row r="19" spans="1:9" ht="11.25">
      <c r="A19" s="6" t="s">
        <v>21</v>
      </c>
      <c r="B19" s="64" t="s">
        <v>22</v>
      </c>
      <c r="C19" s="65"/>
      <c r="D19" s="65"/>
      <c r="E19" s="65"/>
      <c r="F19" s="66"/>
      <c r="G19" s="6">
        <v>6220</v>
      </c>
      <c r="H19" s="6">
        <v>74646</v>
      </c>
      <c r="I19" s="6">
        <v>83197.46</v>
      </c>
    </row>
    <row r="20" spans="1:9" ht="11.25">
      <c r="A20" s="6" t="s">
        <v>26</v>
      </c>
      <c r="B20" s="7" t="s">
        <v>23</v>
      </c>
      <c r="C20" s="7"/>
      <c r="D20" s="7"/>
      <c r="E20" s="7"/>
      <c r="F20" s="7"/>
      <c r="G20" s="6"/>
      <c r="H20" s="6">
        <v>163212</v>
      </c>
      <c r="I20" s="6">
        <v>153406</v>
      </c>
    </row>
    <row r="21" spans="1:9" ht="11.25">
      <c r="A21" s="6" t="s">
        <v>27</v>
      </c>
      <c r="B21" s="7" t="s">
        <v>24</v>
      </c>
      <c r="C21" s="7"/>
      <c r="D21" s="7"/>
      <c r="E21" s="7"/>
      <c r="F21" s="7"/>
      <c r="G21" s="6">
        <v>12441</v>
      </c>
      <c r="H21" s="6">
        <v>149292</v>
      </c>
      <c r="I21" s="6">
        <v>149292</v>
      </c>
    </row>
    <row r="22" spans="1:9" ht="11.25">
      <c r="A22" s="56" t="s">
        <v>28</v>
      </c>
      <c r="B22" s="58" t="s">
        <v>25</v>
      </c>
      <c r="C22" s="58"/>
      <c r="D22" s="58"/>
      <c r="E22" s="58"/>
      <c r="F22" s="58"/>
      <c r="G22" s="28">
        <v>1416</v>
      </c>
      <c r="H22" s="28">
        <v>17000</v>
      </c>
      <c r="I22" s="51">
        <f>15632.8+5940+3900+399.28+2702.5</f>
        <v>28574.579999999998</v>
      </c>
    </row>
    <row r="23" spans="1:9" ht="11.25">
      <c r="A23" s="57"/>
      <c r="B23" s="58"/>
      <c r="C23" s="58"/>
      <c r="D23" s="58"/>
      <c r="E23" s="58"/>
      <c r="F23" s="58"/>
      <c r="G23" s="28"/>
      <c r="H23" s="28"/>
      <c r="I23" s="52"/>
    </row>
    <row r="24" spans="1:9" ht="11.25">
      <c r="A24" s="56" t="s">
        <v>29</v>
      </c>
      <c r="B24" s="58" t="s">
        <v>30</v>
      </c>
      <c r="C24" s="58"/>
      <c r="D24" s="58"/>
      <c r="E24" s="58"/>
      <c r="F24" s="58"/>
      <c r="G24" s="28"/>
      <c r="H24" s="28">
        <v>15000</v>
      </c>
      <c r="I24" s="51">
        <f>10000+7678.24</f>
        <v>17678.239999999998</v>
      </c>
    </row>
    <row r="25" spans="1:9" ht="11.25">
      <c r="A25" s="57"/>
      <c r="B25" s="58"/>
      <c r="C25" s="58"/>
      <c r="D25" s="58"/>
      <c r="E25" s="58"/>
      <c r="F25" s="58"/>
      <c r="G25" s="28"/>
      <c r="H25" s="28"/>
      <c r="I25" s="52"/>
    </row>
    <row r="26" spans="1:9" ht="11.25">
      <c r="A26" s="6" t="s">
        <v>31</v>
      </c>
      <c r="B26" s="7" t="s">
        <v>91</v>
      </c>
      <c r="C26" s="7"/>
      <c r="D26" s="7"/>
      <c r="E26" s="7"/>
      <c r="F26" s="7"/>
      <c r="G26" s="6">
        <v>6878</v>
      </c>
      <c r="H26" s="6">
        <v>82537</v>
      </c>
      <c r="I26" s="6">
        <v>145929.5</v>
      </c>
    </row>
    <row r="27" spans="1:9" ht="11.25">
      <c r="A27" s="6" t="s">
        <v>33</v>
      </c>
      <c r="B27" s="64" t="s">
        <v>32</v>
      </c>
      <c r="C27" s="65"/>
      <c r="D27" s="65"/>
      <c r="E27" s="65"/>
      <c r="F27" s="66"/>
      <c r="G27" s="6"/>
      <c r="H27" s="6">
        <v>11500</v>
      </c>
      <c r="I27" s="6">
        <v>13506</v>
      </c>
    </row>
    <row r="28" spans="1:9" ht="11.25">
      <c r="A28" s="6" t="s">
        <v>34</v>
      </c>
      <c r="B28" s="64" t="s">
        <v>35</v>
      </c>
      <c r="C28" s="65"/>
      <c r="D28" s="65"/>
      <c r="E28" s="65"/>
      <c r="F28" s="66"/>
      <c r="G28" s="6"/>
      <c r="H28" s="6">
        <v>1270</v>
      </c>
      <c r="I28" s="6">
        <v>1630</v>
      </c>
    </row>
    <row r="29" spans="1:9" ht="11.25">
      <c r="A29" s="6" t="s">
        <v>36</v>
      </c>
      <c r="B29" s="64" t="s">
        <v>83</v>
      </c>
      <c r="C29" s="65"/>
      <c r="D29" s="65"/>
      <c r="E29" s="65"/>
      <c r="F29" s="66"/>
      <c r="G29" s="6">
        <v>440</v>
      </c>
      <c r="H29" s="6">
        <v>5280</v>
      </c>
      <c r="I29" s="6">
        <v>1440</v>
      </c>
    </row>
    <row r="30" spans="1:9" ht="11.25">
      <c r="A30" s="6"/>
      <c r="B30" s="64" t="s">
        <v>84</v>
      </c>
      <c r="C30" s="65"/>
      <c r="D30" s="65"/>
      <c r="E30" s="65"/>
      <c r="F30" s="66"/>
      <c r="G30" s="6">
        <v>450</v>
      </c>
      <c r="H30" s="6"/>
      <c r="I30" s="6">
        <v>3600</v>
      </c>
    </row>
    <row r="31" spans="1:9" ht="11.25">
      <c r="A31" s="6" t="s">
        <v>37</v>
      </c>
      <c r="B31" s="64" t="s">
        <v>38</v>
      </c>
      <c r="C31" s="65"/>
      <c r="D31" s="65"/>
      <c r="E31" s="65"/>
      <c r="F31" s="66"/>
      <c r="G31" s="6"/>
      <c r="H31" s="6">
        <v>13000</v>
      </c>
      <c r="I31" s="6">
        <v>27650</v>
      </c>
    </row>
    <row r="32" spans="1:9" ht="11.25">
      <c r="A32" s="6" t="s">
        <v>39</v>
      </c>
      <c r="B32" s="64" t="s">
        <v>40</v>
      </c>
      <c r="C32" s="65"/>
      <c r="D32" s="65"/>
      <c r="E32" s="65"/>
      <c r="F32" s="66"/>
      <c r="G32" s="6"/>
      <c r="H32" s="6">
        <v>10175</v>
      </c>
      <c r="I32" s="6">
        <v>5491.56</v>
      </c>
    </row>
    <row r="33" spans="1:10" ht="11.25">
      <c r="A33" s="2"/>
      <c r="B33" s="59" t="s">
        <v>18</v>
      </c>
      <c r="C33" s="59"/>
      <c r="D33" s="59"/>
      <c r="E33" s="59"/>
      <c r="F33" s="59"/>
      <c r="H33" s="5">
        <f>SUM(H19:H32)</f>
        <v>542912</v>
      </c>
      <c r="I33" s="5">
        <f>SUM(I19:I32)</f>
        <v>631395.3400000001</v>
      </c>
      <c r="J33" s="5"/>
    </row>
    <row r="34" spans="1:10" ht="11.25">
      <c r="A34" s="2"/>
      <c r="B34" s="75" t="s">
        <v>86</v>
      </c>
      <c r="C34" s="75"/>
      <c r="D34" s="75"/>
      <c r="E34" s="75"/>
      <c r="F34" s="75"/>
      <c r="H34" s="14">
        <v>10.62</v>
      </c>
      <c r="I34" s="14">
        <v>12.35</v>
      </c>
      <c r="J34" s="5"/>
    </row>
    <row r="35" ht="11.25">
      <c r="A35" s="2"/>
    </row>
    <row r="36" spans="1:9" ht="11.25">
      <c r="A36" s="2"/>
      <c r="B36" s="60" t="s">
        <v>41</v>
      </c>
      <c r="C36" s="60"/>
      <c r="D36" s="60"/>
      <c r="E36" s="60"/>
      <c r="F36" s="61"/>
      <c r="G36" s="46" t="s">
        <v>20</v>
      </c>
      <c r="H36" s="46"/>
      <c r="I36" s="6"/>
    </row>
    <row r="37" spans="1:9" ht="11.25">
      <c r="A37" s="2"/>
      <c r="B37" s="62"/>
      <c r="C37" s="62"/>
      <c r="D37" s="62"/>
      <c r="E37" s="62"/>
      <c r="F37" s="63"/>
      <c r="G37" s="9" t="s">
        <v>9</v>
      </c>
      <c r="H37" s="9" t="s">
        <v>11</v>
      </c>
      <c r="I37" s="6"/>
    </row>
    <row r="38" spans="1:9" ht="24.75" customHeight="1">
      <c r="A38" s="6" t="s">
        <v>42</v>
      </c>
      <c r="B38" s="67" t="s">
        <v>43</v>
      </c>
      <c r="C38" s="68"/>
      <c r="D38" s="68"/>
      <c r="E38" s="68"/>
      <c r="F38" s="69"/>
      <c r="G38" s="6">
        <v>416.6</v>
      </c>
      <c r="H38" s="6">
        <v>5000</v>
      </c>
      <c r="I38" s="6">
        <v>8045.95</v>
      </c>
    </row>
    <row r="39" spans="1:9" ht="11.25">
      <c r="A39" s="6" t="s">
        <v>44</v>
      </c>
      <c r="B39" s="64" t="s">
        <v>79</v>
      </c>
      <c r="C39" s="65"/>
      <c r="D39" s="65"/>
      <c r="E39" s="65"/>
      <c r="F39" s="66"/>
      <c r="G39" s="6">
        <v>1800</v>
      </c>
      <c r="H39" s="6">
        <v>21600</v>
      </c>
      <c r="I39" s="6">
        <v>10800</v>
      </c>
    </row>
    <row r="40" spans="1:9" ht="11.25">
      <c r="A40" s="6"/>
      <c r="B40" s="67" t="s">
        <v>85</v>
      </c>
      <c r="C40" s="68"/>
      <c r="D40" s="68"/>
      <c r="E40" s="68"/>
      <c r="F40" s="69"/>
      <c r="G40" s="6"/>
      <c r="H40" s="12"/>
      <c r="I40" s="12">
        <v>14400</v>
      </c>
    </row>
    <row r="41" spans="1:9" ht="11.25">
      <c r="A41" s="6" t="s">
        <v>45</v>
      </c>
      <c r="B41" s="64" t="s">
        <v>80</v>
      </c>
      <c r="C41" s="65"/>
      <c r="D41" s="65"/>
      <c r="E41" s="65"/>
      <c r="F41" s="66"/>
      <c r="G41" s="6"/>
      <c r="H41" s="6">
        <v>25000</v>
      </c>
      <c r="I41" s="6">
        <v>28250</v>
      </c>
    </row>
    <row r="42" spans="1:9" ht="11.25">
      <c r="A42" s="56" t="s">
        <v>46</v>
      </c>
      <c r="B42" s="58" t="s">
        <v>51</v>
      </c>
      <c r="C42" s="58"/>
      <c r="D42" s="58"/>
      <c r="E42" s="58"/>
      <c r="F42" s="58"/>
      <c r="G42" s="28"/>
      <c r="H42" s="28">
        <v>20400</v>
      </c>
      <c r="I42" s="51">
        <v>44734.81</v>
      </c>
    </row>
    <row r="43" spans="1:9" ht="23.25" customHeight="1">
      <c r="A43" s="57"/>
      <c r="B43" s="58"/>
      <c r="C43" s="58"/>
      <c r="D43" s="58"/>
      <c r="E43" s="58"/>
      <c r="F43" s="58"/>
      <c r="G43" s="28"/>
      <c r="H43" s="28"/>
      <c r="I43" s="52"/>
    </row>
    <row r="44" spans="1:9" ht="11.25">
      <c r="A44" s="56" t="s">
        <v>47</v>
      </c>
      <c r="B44" s="58" t="s">
        <v>56</v>
      </c>
      <c r="C44" s="58"/>
      <c r="D44" s="58"/>
      <c r="E44" s="58"/>
      <c r="F44" s="58"/>
      <c r="G44" s="28"/>
      <c r="H44" s="28">
        <v>4032</v>
      </c>
      <c r="I44" s="51">
        <v>4231</v>
      </c>
    </row>
    <row r="45" spans="1:9" ht="11.25">
      <c r="A45" s="57"/>
      <c r="B45" s="58"/>
      <c r="C45" s="58"/>
      <c r="D45" s="58"/>
      <c r="E45" s="58"/>
      <c r="F45" s="58"/>
      <c r="G45" s="28"/>
      <c r="H45" s="28"/>
      <c r="I45" s="52"/>
    </row>
    <row r="46" spans="1:9" ht="11.25">
      <c r="A46" s="6" t="s">
        <v>48</v>
      </c>
      <c r="B46" s="64" t="s">
        <v>52</v>
      </c>
      <c r="C46" s="65"/>
      <c r="D46" s="65"/>
      <c r="E46" s="65"/>
      <c r="F46" s="66"/>
      <c r="G46" s="6"/>
      <c r="H46" s="6">
        <v>70956</v>
      </c>
      <c r="I46" s="6">
        <v>70920.6</v>
      </c>
    </row>
    <row r="47" spans="1:9" ht="13.5" customHeight="1">
      <c r="A47" s="70" t="s">
        <v>49</v>
      </c>
      <c r="B47" s="67" t="s">
        <v>53</v>
      </c>
      <c r="C47" s="68"/>
      <c r="D47" s="68"/>
      <c r="E47" s="68"/>
      <c r="F47" s="69"/>
      <c r="G47" s="6">
        <v>5913</v>
      </c>
      <c r="H47" s="51">
        <v>93864</v>
      </c>
      <c r="I47" s="51">
        <v>28577.02</v>
      </c>
    </row>
    <row r="48" spans="1:9" ht="12" customHeight="1">
      <c r="A48" s="71"/>
      <c r="B48" s="67" t="s">
        <v>54</v>
      </c>
      <c r="C48" s="68"/>
      <c r="D48" s="68"/>
      <c r="E48" s="68"/>
      <c r="F48" s="69"/>
      <c r="G48" s="6">
        <v>7822</v>
      </c>
      <c r="H48" s="52"/>
      <c r="I48" s="52"/>
    </row>
    <row r="49" spans="1:9" ht="12" customHeight="1">
      <c r="A49" s="13"/>
      <c r="B49" s="67" t="s">
        <v>85</v>
      </c>
      <c r="C49" s="68"/>
      <c r="D49" s="68"/>
      <c r="E49" s="68"/>
      <c r="F49" s="69"/>
      <c r="G49" s="6"/>
      <c r="H49" s="12"/>
      <c r="I49" s="12">
        <v>62000</v>
      </c>
    </row>
    <row r="50" spans="1:9" ht="11.25">
      <c r="A50" s="6" t="s">
        <v>50</v>
      </c>
      <c r="B50" s="64" t="s">
        <v>55</v>
      </c>
      <c r="C50" s="65"/>
      <c r="D50" s="65"/>
      <c r="E50" s="65"/>
      <c r="F50" s="66"/>
      <c r="G50" s="6">
        <v>500</v>
      </c>
      <c r="H50" s="6">
        <v>6000</v>
      </c>
      <c r="I50" s="6">
        <v>7500</v>
      </c>
    </row>
    <row r="51" spans="1:9" ht="11.25">
      <c r="A51" s="6"/>
      <c r="B51" s="46" t="s">
        <v>18</v>
      </c>
      <c r="C51" s="46"/>
      <c r="D51" s="46"/>
      <c r="E51" s="46"/>
      <c r="F51" s="46"/>
      <c r="G51" s="7"/>
      <c r="H51" s="9">
        <f>SUM(H38:H50)</f>
        <v>246852</v>
      </c>
      <c r="I51" s="9">
        <f>I38+I39+I40+I41+I42+I44+I46+I47+I49+I50</f>
        <v>279459.38</v>
      </c>
    </row>
    <row r="52" spans="1:9" ht="11.25">
      <c r="A52" s="6"/>
      <c r="B52" s="72" t="s">
        <v>86</v>
      </c>
      <c r="C52" s="73"/>
      <c r="D52" s="73"/>
      <c r="E52" s="73"/>
      <c r="F52" s="74"/>
      <c r="G52" s="7"/>
      <c r="H52" s="15">
        <v>4.83</v>
      </c>
      <c r="I52" s="15">
        <v>5.46</v>
      </c>
    </row>
    <row r="53" spans="1:9" ht="11.25">
      <c r="A53" s="7"/>
      <c r="B53" s="46" t="s">
        <v>57</v>
      </c>
      <c r="C53" s="46"/>
      <c r="D53" s="46"/>
      <c r="E53" s="46"/>
      <c r="F53" s="46"/>
      <c r="G53" s="7"/>
      <c r="H53" s="9">
        <f>H33+H51</f>
        <v>789764</v>
      </c>
      <c r="I53" s="9">
        <f>I33+I51</f>
        <v>910854.7200000001</v>
      </c>
    </row>
    <row r="54" spans="1:9" ht="11.25">
      <c r="A54" s="7"/>
      <c r="B54" s="72" t="s">
        <v>87</v>
      </c>
      <c r="C54" s="73"/>
      <c r="D54" s="73"/>
      <c r="E54" s="73"/>
      <c r="F54" s="74"/>
      <c r="G54" s="7"/>
      <c r="H54" s="9">
        <f>H34+H52</f>
        <v>15.45</v>
      </c>
      <c r="I54" s="9">
        <f>I34+I52</f>
        <v>17.81</v>
      </c>
    </row>
    <row r="55" spans="1:9" ht="11.25">
      <c r="A55" s="7"/>
      <c r="B55" s="50" t="s">
        <v>58</v>
      </c>
      <c r="C55" s="50"/>
      <c r="D55" s="50"/>
      <c r="E55" s="50"/>
      <c r="F55" s="50"/>
      <c r="G55" s="7"/>
      <c r="H55" s="7"/>
      <c r="I55" s="7"/>
    </row>
    <row r="56" spans="1:9" s="11" customFormat="1" ht="11.25" customHeight="1">
      <c r="A56" s="6" t="s">
        <v>59</v>
      </c>
      <c r="B56" s="43" t="s">
        <v>60</v>
      </c>
      <c r="C56" s="44"/>
      <c r="D56" s="44"/>
      <c r="E56" s="44"/>
      <c r="F56" s="45"/>
      <c r="G56" s="7"/>
      <c r="H56" s="6">
        <v>10000</v>
      </c>
      <c r="I56" s="6">
        <v>0</v>
      </c>
    </row>
    <row r="57" spans="1:9" ht="11.25">
      <c r="A57" s="6" t="s">
        <v>61</v>
      </c>
      <c r="B57" s="43" t="s">
        <v>62</v>
      </c>
      <c r="C57" s="44"/>
      <c r="D57" s="44"/>
      <c r="E57" s="44"/>
      <c r="F57" s="45"/>
      <c r="G57" s="7"/>
      <c r="H57" s="6">
        <v>60000</v>
      </c>
      <c r="I57" s="6">
        <v>100056.53</v>
      </c>
    </row>
    <row r="58" spans="1:9" ht="23.25" customHeight="1">
      <c r="A58" s="6" t="s">
        <v>63</v>
      </c>
      <c r="B58" s="47" t="s">
        <v>81</v>
      </c>
      <c r="C58" s="48"/>
      <c r="D58" s="48"/>
      <c r="E58" s="48"/>
      <c r="F58" s="49"/>
      <c r="G58" s="7"/>
      <c r="H58" s="6">
        <v>80000</v>
      </c>
      <c r="I58" s="6">
        <v>184718.71</v>
      </c>
    </row>
    <row r="59" spans="1:9" ht="11.25">
      <c r="A59" s="6"/>
      <c r="B59" s="46" t="s">
        <v>18</v>
      </c>
      <c r="C59" s="46"/>
      <c r="D59" s="46"/>
      <c r="E59" s="46"/>
      <c r="F59" s="46"/>
      <c r="G59" s="7"/>
      <c r="H59" s="9">
        <v>150000</v>
      </c>
      <c r="I59" s="9">
        <f>I56+I57+I58</f>
        <v>284775.24</v>
      </c>
    </row>
    <row r="60" spans="1:9" ht="11.25">
      <c r="A60" s="7"/>
      <c r="B60" s="50" t="s">
        <v>64</v>
      </c>
      <c r="C60" s="50"/>
      <c r="D60" s="50"/>
      <c r="E60" s="50"/>
      <c r="F60" s="50"/>
      <c r="G60" s="7"/>
      <c r="H60" s="6"/>
      <c r="I60" s="6"/>
    </row>
    <row r="61" spans="1:9" ht="11.25">
      <c r="A61" s="6" t="s">
        <v>65</v>
      </c>
      <c r="B61" s="43" t="s">
        <v>68</v>
      </c>
      <c r="C61" s="44"/>
      <c r="D61" s="44"/>
      <c r="E61" s="44"/>
      <c r="F61" s="45"/>
      <c r="G61" s="7"/>
      <c r="H61" s="6">
        <v>40000</v>
      </c>
      <c r="I61" s="6">
        <v>0</v>
      </c>
    </row>
    <row r="62" spans="1:9" ht="11.25">
      <c r="A62" s="6" t="s">
        <v>66</v>
      </c>
      <c r="B62" s="43" t="s">
        <v>69</v>
      </c>
      <c r="C62" s="44"/>
      <c r="D62" s="44"/>
      <c r="E62" s="44"/>
      <c r="F62" s="45"/>
      <c r="G62" s="7"/>
      <c r="H62" s="6">
        <v>25000</v>
      </c>
      <c r="I62" s="6">
        <v>28000</v>
      </c>
    </row>
    <row r="63" spans="1:9" ht="11.25">
      <c r="A63" s="6" t="s">
        <v>67</v>
      </c>
      <c r="B63" s="43" t="s">
        <v>70</v>
      </c>
      <c r="C63" s="44"/>
      <c r="D63" s="44"/>
      <c r="E63" s="44"/>
      <c r="F63" s="45"/>
      <c r="G63" s="7"/>
      <c r="H63" s="6">
        <v>130000</v>
      </c>
      <c r="I63" s="6">
        <v>125100.27</v>
      </c>
    </row>
    <row r="64" spans="1:9" ht="11.25">
      <c r="A64" s="6" t="s">
        <v>71</v>
      </c>
      <c r="B64" s="43" t="s">
        <v>72</v>
      </c>
      <c r="C64" s="44"/>
      <c r="D64" s="44"/>
      <c r="E64" s="44"/>
      <c r="F64" s="45"/>
      <c r="G64" s="7"/>
      <c r="H64" s="6">
        <v>270000</v>
      </c>
      <c r="I64" s="6">
        <v>151133</v>
      </c>
    </row>
    <row r="65" spans="1:9" ht="11.25">
      <c r="A65" s="6" t="s">
        <v>73</v>
      </c>
      <c r="B65" s="43" t="s">
        <v>74</v>
      </c>
      <c r="C65" s="44"/>
      <c r="D65" s="44"/>
      <c r="E65" s="44"/>
      <c r="F65" s="45"/>
      <c r="G65" s="7"/>
      <c r="H65" s="6">
        <v>130000</v>
      </c>
      <c r="I65" s="6">
        <v>86873</v>
      </c>
    </row>
    <row r="66" spans="1:9" ht="20.25" customHeight="1">
      <c r="A66" s="6" t="s">
        <v>82</v>
      </c>
      <c r="B66" s="47" t="s">
        <v>88</v>
      </c>
      <c r="C66" s="48"/>
      <c r="D66" s="48"/>
      <c r="E66" s="48"/>
      <c r="F66" s="49"/>
      <c r="G66" s="7"/>
      <c r="H66" s="6">
        <v>80000</v>
      </c>
      <c r="I66" s="6">
        <v>75956.2</v>
      </c>
    </row>
    <row r="67" spans="1:9" ht="11.25">
      <c r="A67" s="6"/>
      <c r="B67" s="46" t="s">
        <v>18</v>
      </c>
      <c r="C67" s="46"/>
      <c r="D67" s="46"/>
      <c r="E67" s="46"/>
      <c r="F67" s="46"/>
      <c r="G67" s="7"/>
      <c r="H67" s="9">
        <f>H61+H62+H63+H64+H65</f>
        <v>595000</v>
      </c>
      <c r="I67" s="9">
        <f>I61+I62+I63+I64+I65+I66</f>
        <v>467062.47000000003</v>
      </c>
    </row>
    <row r="68" spans="1:9" ht="11.25">
      <c r="A68" s="6"/>
      <c r="B68" s="46" t="s">
        <v>75</v>
      </c>
      <c r="C68" s="46"/>
      <c r="D68" s="46"/>
      <c r="E68" s="46"/>
      <c r="F68" s="46"/>
      <c r="G68" s="7"/>
      <c r="H68" s="9">
        <f>H33+H51+H59+H67</f>
        <v>1534764</v>
      </c>
      <c r="I68" s="9">
        <f>I33+I51+I59+I67</f>
        <v>1662692.43</v>
      </c>
    </row>
    <row r="69" spans="2:9" ht="11.25">
      <c r="B69" s="42" t="s">
        <v>76</v>
      </c>
      <c r="C69" s="42"/>
      <c r="D69" s="42"/>
      <c r="E69" s="42"/>
      <c r="F69" s="42"/>
      <c r="H69" s="2">
        <v>120968</v>
      </c>
      <c r="I69" s="2">
        <v>101263.56</v>
      </c>
    </row>
    <row r="72" ht="11.25">
      <c r="C72" s="1" t="s">
        <v>77</v>
      </c>
    </row>
  </sheetData>
  <sheetProtection/>
  <mergeCells count="76">
    <mergeCell ref="B52:F52"/>
    <mergeCell ref="B34:F34"/>
    <mergeCell ref="B38:F38"/>
    <mergeCell ref="B31:F31"/>
    <mergeCell ref="B32:F32"/>
    <mergeCell ref="B33:F33"/>
    <mergeCell ref="B36:F37"/>
    <mergeCell ref="B57:F57"/>
    <mergeCell ref="B58:F58"/>
    <mergeCell ref="B59:F59"/>
    <mergeCell ref="I47:I48"/>
    <mergeCell ref="B53:F53"/>
    <mergeCell ref="B55:F55"/>
    <mergeCell ref="B56:F56"/>
    <mergeCell ref="B51:F51"/>
    <mergeCell ref="B49:F49"/>
    <mergeCell ref="B54:F54"/>
    <mergeCell ref="A47:A48"/>
    <mergeCell ref="B50:F50"/>
    <mergeCell ref="B39:F39"/>
    <mergeCell ref="B41:F41"/>
    <mergeCell ref="A42:A43"/>
    <mergeCell ref="A44:A45"/>
    <mergeCell ref="B44:F45"/>
    <mergeCell ref="B42:F43"/>
    <mergeCell ref="B40:F40"/>
    <mergeCell ref="G44:G45"/>
    <mergeCell ref="H44:H45"/>
    <mergeCell ref="B47:F47"/>
    <mergeCell ref="H47:H48"/>
    <mergeCell ref="B46:F46"/>
    <mergeCell ref="B48:F48"/>
    <mergeCell ref="B27:F27"/>
    <mergeCell ref="B28:F28"/>
    <mergeCell ref="B29:F29"/>
    <mergeCell ref="B30:F30"/>
    <mergeCell ref="B22:F23"/>
    <mergeCell ref="I42:I43"/>
    <mergeCell ref="I22:I23"/>
    <mergeCell ref="I24:I25"/>
    <mergeCell ref="G22:G23"/>
    <mergeCell ref="H22:H23"/>
    <mergeCell ref="G24:G25"/>
    <mergeCell ref="H24:H25"/>
    <mergeCell ref="G36:H36"/>
    <mergeCell ref="G42:G43"/>
    <mergeCell ref="H42:H43"/>
    <mergeCell ref="A22:A23"/>
    <mergeCell ref="A24:A25"/>
    <mergeCell ref="B12:F13"/>
    <mergeCell ref="G12:H12"/>
    <mergeCell ref="B16:F16"/>
    <mergeCell ref="G17:H17"/>
    <mergeCell ref="B17:F18"/>
    <mergeCell ref="B24:F25"/>
    <mergeCell ref="B19:F19"/>
    <mergeCell ref="I44:I45"/>
    <mergeCell ref="E1:I1"/>
    <mergeCell ref="E2:I2"/>
    <mergeCell ref="F6:I6"/>
    <mergeCell ref="G8:H8"/>
    <mergeCell ref="A10:F11"/>
    <mergeCell ref="A12:A13"/>
    <mergeCell ref="G9:H9"/>
    <mergeCell ref="G10:G11"/>
    <mergeCell ref="H10:H11"/>
    <mergeCell ref="B60:F60"/>
    <mergeCell ref="B61:F61"/>
    <mergeCell ref="B62:F62"/>
    <mergeCell ref="B63:F63"/>
    <mergeCell ref="B69:F69"/>
    <mergeCell ref="B64:F64"/>
    <mergeCell ref="B65:F65"/>
    <mergeCell ref="B67:F67"/>
    <mergeCell ref="B68:F68"/>
    <mergeCell ref="B66:F66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igiug</dc:creator>
  <cp:keywords/>
  <dc:description/>
  <cp:lastModifiedBy>Вера</cp:lastModifiedBy>
  <cp:lastPrinted>2016-02-25T12:57:16Z</cp:lastPrinted>
  <dcterms:created xsi:type="dcterms:W3CDTF">2015-03-01T11:36:28Z</dcterms:created>
  <dcterms:modified xsi:type="dcterms:W3CDTF">2017-03-09T11:47:04Z</dcterms:modified>
  <cp:category/>
  <cp:version/>
  <cp:contentType/>
  <cp:contentStatus/>
</cp:coreProperties>
</file>