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<sst xmlns="http://schemas.openxmlformats.org/spreadsheetml/2006/main" count="70" uniqueCount="61">
  <si>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</si>
  <si>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</si>
  <si>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</si>
  <si>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</si>
  <si>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</si>
  <si>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</si>
  <si>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</si>
  <si>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</si>
  <si>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</si>
  <si>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</si>
  <si>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</si>
  <si>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</si>
  <si>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</si>
  <si>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</si>
  <si>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</si>
  <si>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</si>
  <si>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</si>
  <si>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</si>
  <si>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</si>
  <si>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</si>
  <si>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</si>
  <si>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Карташова ул. 31 А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</si>
  <si>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</si>
  <si>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</si>
  <si>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</si>
  <si>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</si>
  <si>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</si>
  <si>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</si>
  <si>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</si>
  <si>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</si>
  <si>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</si>
  <si>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</si>
  <si>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</si>
  <si>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</si>
  <si>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</si>
  <si>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</si>
  <si>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</si>
  <si>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</si>
  <si>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</si>
  <si>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</si>
  <si>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(15.04.2013) Сброс снега с кровли вручную согласно договора </t>
  </si>
  <si>
    <t xml:space="preserve">(01.01.2013) Сброс снега с кровли вручную согласно договора </t>
  </si>
  <si>
    <t>м</t>
  </si>
  <si>
    <t>Транспортные услуги</t>
  </si>
  <si>
    <t xml:space="preserve">(07.03.2013) Вывоз снега с придомовой территории </t>
  </si>
  <si>
    <t>шт</t>
  </si>
  <si>
    <t>Текущий ремонт</t>
  </si>
  <si>
    <t>Двери</t>
  </si>
  <si>
    <t xml:space="preserve">(28.11.2013) Ремонт электромагнитного замка п.1 </t>
  </si>
  <si>
    <t>мес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</si>
  <si>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</si>
  <si>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</si>
  <si>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</si>
  <si>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</si>
  <si>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</si>
  <si>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Перераспределение средств по статьям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</si>
  <si>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</si>
  <si>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</si>
  <si>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</si>
  <si>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</si>
  <si>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в т.ч. Нежилые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</si>
</sst>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 topLeftCell="A4">
      <selection activeCell="M46" sqref="M4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56</v>
      </c>
    </row>
    <row r="2" ht="11.25">
      <c r="J2" s="1" t="s">
        <v>57</v>
      </c>
    </row>
    <row r="3" ht="11.25">
      <c r="J3" s="1" t="s">
        <v>58</v>
      </c>
    </row>
    <row r="4" ht="22.5" customHeight="1">
      <c r="J4" s="1" t="s">
        <v>59</v>
      </c>
    </row>
    <row r="6" spans="1:15" ht="15.75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1.75" customHeight="1">
      <c r="A7" s="36" t="s">
        <v>22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.75" customHeight="1">
      <c r="A8" s="1" t="s">
        <v>3</v>
      </c>
      <c r="B8" s="37" t="s">
        <v>21</v>
      </c>
      <c r="C8" s="37"/>
      <c r="D8" s="37"/>
      <c r="E8" s="37"/>
      <c r="F8" s="33" t="s">
        <v>20</v>
      </c>
      <c r="G8" s="33"/>
      <c r="H8" s="33"/>
      <c r="I8" s="38">
        <f>854.3+230.2+96.3+72.4+70.7+76.1+60.4</f>
        <v>1460.4</v>
      </c>
      <c r="J8" s="38"/>
      <c r="L8" s="39"/>
      <c r="M8" s="39"/>
      <c r="N8" s="39"/>
      <c r="O8" s="10"/>
    </row>
    <row r="9" spans="1:12" ht="11.25">
      <c r="A9" s="1" t="s">
        <v>23</v>
      </c>
      <c r="F9" s="33" t="s">
        <v>7</v>
      </c>
      <c r="G9" s="33"/>
      <c r="H9" s="33"/>
      <c r="I9" s="34">
        <v>16</v>
      </c>
      <c r="J9" s="34"/>
      <c r="L9" s="3"/>
    </row>
    <row r="10" spans="6:10" ht="11.25">
      <c r="F10" s="33" t="s">
        <v>14</v>
      </c>
      <c r="G10" s="33"/>
      <c r="H10" s="33"/>
      <c r="I10" s="34">
        <v>24</v>
      </c>
      <c r="J10" s="34"/>
    </row>
    <row r="11" ht="8.25" customHeight="1"/>
    <row r="12" spans="1:13" ht="12.75" customHeight="1">
      <c r="A12" s="32"/>
      <c r="B12" s="32"/>
      <c r="C12" s="14" t="s">
        <v>1</v>
      </c>
      <c r="D12" s="14"/>
      <c r="E12" s="14" t="s">
        <v>13</v>
      </c>
      <c r="F12" s="14"/>
      <c r="G12" s="14" t="s">
        <v>12</v>
      </c>
      <c r="H12" s="14"/>
      <c r="I12" s="2"/>
      <c r="J12" s="14" t="s">
        <v>2</v>
      </c>
      <c r="K12" s="14"/>
      <c r="M12" s="3"/>
    </row>
    <row r="13" spans="1:13" ht="11.25">
      <c r="A13" s="27" t="s">
        <v>9</v>
      </c>
      <c r="B13" s="28"/>
      <c r="C13" s="18">
        <v>-172542</v>
      </c>
      <c r="D13" s="19"/>
      <c r="E13" s="18">
        <v>325239</v>
      </c>
      <c r="F13" s="19"/>
      <c r="G13" s="18">
        <v>119902</v>
      </c>
      <c r="H13" s="19"/>
      <c r="I13" s="7"/>
      <c r="J13" s="18">
        <f aca="true" t="shared" si="0" ref="J13:J21">C13+E13+G13</f>
        <v>272599</v>
      </c>
      <c r="K13" s="19"/>
      <c r="M13" s="3"/>
    </row>
    <row r="14" spans="1:13" ht="11.25">
      <c r="A14" s="29" t="s">
        <v>5</v>
      </c>
      <c r="B14" s="29"/>
      <c r="C14" s="31">
        <f>35146+C15</f>
        <v>69168.29999999999</v>
      </c>
      <c r="D14" s="31"/>
      <c r="E14" s="31">
        <f>63672+E15</f>
        <v>107408.9</v>
      </c>
      <c r="F14" s="31"/>
      <c r="G14" s="31">
        <f>3921+G15</f>
        <v>6350.74</v>
      </c>
      <c r="H14" s="31"/>
      <c r="I14" s="7"/>
      <c r="J14" s="31">
        <f t="shared" si="0"/>
        <v>182927.93999999997</v>
      </c>
      <c r="K14" s="31"/>
      <c r="M14" s="3"/>
    </row>
    <row r="15" spans="1:13" ht="11.25">
      <c r="A15" s="16" t="s">
        <v>60</v>
      </c>
      <c r="B15" s="17"/>
      <c r="C15" s="18">
        <f>13031.64+5162.62+4098.56+4002.32+4307.96+3419.2</f>
        <v>34022.299999999996</v>
      </c>
      <c r="D15" s="19"/>
      <c r="E15" s="18">
        <f>15724.94+7176.22+5395.24+5268.56+5670.94+4501</f>
        <v>43736.9</v>
      </c>
      <c r="F15" s="19"/>
      <c r="G15" s="18">
        <f>704.4+442+332.31+324.51+349.29+277.23</f>
        <v>2429.7400000000002</v>
      </c>
      <c r="H15" s="19"/>
      <c r="I15" s="7"/>
      <c r="J15" s="18">
        <f>C15+E15+G15</f>
        <v>80188.94</v>
      </c>
      <c r="K15" s="19"/>
      <c r="M15" s="3"/>
    </row>
    <row r="16" spans="1:13" ht="11.25">
      <c r="A16" s="29" t="s">
        <v>6</v>
      </c>
      <c r="B16" s="29"/>
      <c r="C16" s="31">
        <f>26061+C18</f>
        <v>60083.299999999996</v>
      </c>
      <c r="D16" s="31"/>
      <c r="E16" s="31">
        <f>45467+E18</f>
        <v>89203.9</v>
      </c>
      <c r="F16" s="31"/>
      <c r="G16" s="31">
        <f>3702+G18</f>
        <v>6131.74</v>
      </c>
      <c r="H16" s="31"/>
      <c r="I16" s="7"/>
      <c r="J16" s="31">
        <f t="shared" si="0"/>
        <v>155418.93999999997</v>
      </c>
      <c r="K16" s="31"/>
      <c r="M16" s="3"/>
    </row>
    <row r="17" spans="1:13" ht="11.25" hidden="1">
      <c r="A17" s="27" t="s">
        <v>8</v>
      </c>
      <c r="B17" s="28"/>
      <c r="C17" s="18"/>
      <c r="D17" s="19"/>
      <c r="E17" s="18"/>
      <c r="F17" s="19"/>
      <c r="G17" s="18"/>
      <c r="H17" s="19"/>
      <c r="I17" s="7"/>
      <c r="J17" s="18">
        <f t="shared" si="0"/>
        <v>0</v>
      </c>
      <c r="K17" s="19"/>
      <c r="M17" s="3"/>
    </row>
    <row r="18" spans="1:13" ht="11.25">
      <c r="A18" s="16" t="s">
        <v>60</v>
      </c>
      <c r="B18" s="17"/>
      <c r="C18" s="18">
        <f>13031.64+5162.62+4098.56+4002.32+4307.96+3419.2</f>
        <v>34022.299999999996</v>
      </c>
      <c r="D18" s="19"/>
      <c r="E18" s="18">
        <f>15724.94+7176.22+5395.24+5268.56+5670.94+4501</f>
        <v>43736.9</v>
      </c>
      <c r="F18" s="19"/>
      <c r="G18" s="18">
        <f>704.4+442+332.31+324.51+349.29+277.23</f>
        <v>2429.7400000000002</v>
      </c>
      <c r="H18" s="19"/>
      <c r="I18" s="7"/>
      <c r="J18" s="18">
        <f>C18+E18+G18</f>
        <v>80188.94</v>
      </c>
      <c r="K18" s="19"/>
      <c r="M18" s="3"/>
    </row>
    <row r="19" spans="1:13" ht="11.25">
      <c r="A19" s="29" t="s">
        <v>10</v>
      </c>
      <c r="B19" s="29"/>
      <c r="C19" s="31">
        <v>128806</v>
      </c>
      <c r="D19" s="31"/>
      <c r="E19" s="31">
        <v>600</v>
      </c>
      <c r="F19" s="31"/>
      <c r="G19" s="31">
        <v>0</v>
      </c>
      <c r="H19" s="31"/>
      <c r="I19" s="7"/>
      <c r="J19" s="31">
        <f t="shared" si="0"/>
        <v>129406</v>
      </c>
      <c r="K19" s="31"/>
      <c r="M19" s="3"/>
    </row>
    <row r="20" spans="1:13" ht="11.25">
      <c r="A20" s="29" t="s">
        <v>11</v>
      </c>
      <c r="B20" s="29"/>
      <c r="C20" s="20">
        <f>C13+C16-C19</f>
        <v>-241264.7</v>
      </c>
      <c r="D20" s="20"/>
      <c r="E20" s="20">
        <f>E13+E16-E19</f>
        <v>413842.9</v>
      </c>
      <c r="F20" s="20"/>
      <c r="G20" s="20">
        <f>G13+G16-G19</f>
        <v>126033.74</v>
      </c>
      <c r="H20" s="20"/>
      <c r="I20" s="8"/>
      <c r="J20" s="20">
        <f t="shared" si="0"/>
        <v>298611.94</v>
      </c>
      <c r="K20" s="20"/>
      <c r="M20" s="3"/>
    </row>
    <row r="21" spans="1:13" ht="11.25">
      <c r="A21" s="29" t="s">
        <v>19</v>
      </c>
      <c r="B21" s="29"/>
      <c r="C21" s="30">
        <v>4.489999771118164</v>
      </c>
      <c r="D21" s="30"/>
      <c r="E21" s="30">
        <v>6.210000038146973</v>
      </c>
      <c r="F21" s="30"/>
      <c r="G21" s="30">
        <v>0</v>
      </c>
      <c r="H21" s="30"/>
      <c r="I21" s="9"/>
      <c r="J21" s="30">
        <f t="shared" si="0"/>
        <v>10.699999809265137</v>
      </c>
      <c r="K21" s="30"/>
      <c r="M21" s="3"/>
    </row>
    <row r="22" spans="1:11" ht="24.75" customHeight="1">
      <c r="A22" s="25" t="s">
        <v>55</v>
      </c>
      <c r="B22" s="26"/>
      <c r="C22" s="22">
        <v>0</v>
      </c>
      <c r="D22" s="22"/>
      <c r="E22" s="21">
        <f>C20+E20</f>
        <v>172578.2</v>
      </c>
      <c r="F22" s="22"/>
      <c r="G22" s="21">
        <f>G20</f>
        <v>126033.74</v>
      </c>
      <c r="H22" s="22"/>
      <c r="J22" s="21">
        <f>J20</f>
        <v>298611.94</v>
      </c>
      <c r="K22" s="22"/>
    </row>
    <row r="23" spans="1:15" ht="5.2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1.25">
      <c r="A24" s="14" t="s">
        <v>16</v>
      </c>
      <c r="B24" s="14"/>
      <c r="C24" s="14" t="s">
        <v>17</v>
      </c>
      <c r="D24" s="14"/>
      <c r="E24" s="14"/>
      <c r="F24" s="14"/>
      <c r="G24" s="14"/>
      <c r="H24" s="14"/>
      <c r="I24" s="14"/>
      <c r="J24" s="14"/>
      <c r="K24" s="14"/>
      <c r="L24" s="14"/>
      <c r="M24" s="5" t="s">
        <v>15</v>
      </c>
      <c r="N24" s="6" t="s">
        <v>4</v>
      </c>
      <c r="O24" s="6" t="s">
        <v>18</v>
      </c>
    </row>
    <row r="25" spans="1:15" ht="5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3"/>
    </row>
    <row r="26" spans="1:15" ht="11.25">
      <c r="A26" s="14" t="s">
        <v>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45" customHeight="1">
      <c r="A27" s="15" t="s">
        <v>24</v>
      </c>
      <c r="B27" s="15"/>
      <c r="C27" s="15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49</v>
      </c>
      <c r="N27" s="12">
        <v>12</v>
      </c>
      <c r="O27" s="13">
        <v>18293</v>
      </c>
    </row>
    <row r="28" spans="1:15" ht="33.75" customHeight="1">
      <c r="A28" s="15" t="s">
        <v>26</v>
      </c>
      <c r="B28" s="15"/>
      <c r="C28" s="15" t="s">
        <v>27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49</v>
      </c>
      <c r="N28" s="12">
        <v>12</v>
      </c>
      <c r="O28" s="13">
        <f>I8*0.6*12</f>
        <v>10514.880000000001</v>
      </c>
    </row>
    <row r="29" spans="1:15" ht="33.75" customHeight="1">
      <c r="A29" s="15" t="s">
        <v>28</v>
      </c>
      <c r="B29" s="15"/>
      <c r="C29" s="15" t="s">
        <v>29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49</v>
      </c>
      <c r="N29" s="12">
        <v>12</v>
      </c>
      <c r="O29" s="13">
        <f>I8*0.6*12</f>
        <v>10514.880000000001</v>
      </c>
    </row>
    <row r="30" spans="1:15" ht="33.75" customHeight="1">
      <c r="A30" s="15" t="s">
        <v>30</v>
      </c>
      <c r="B30" s="15"/>
      <c r="C30" s="15" t="s">
        <v>31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49</v>
      </c>
      <c r="N30" s="12">
        <v>12</v>
      </c>
      <c r="O30" s="13">
        <v>1640</v>
      </c>
    </row>
    <row r="31" spans="1:15" ht="56.25" customHeight="1">
      <c r="A31" s="15" t="s">
        <v>32</v>
      </c>
      <c r="B31" s="15"/>
      <c r="C31" s="15" t="s">
        <v>33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49</v>
      </c>
      <c r="N31" s="12">
        <v>12</v>
      </c>
      <c r="O31" s="13">
        <f>I8*2.05*12</f>
        <v>35925.84</v>
      </c>
    </row>
    <row r="32" spans="1:15" ht="11.25" customHeight="1">
      <c r="A32" s="15" t="s">
        <v>34</v>
      </c>
      <c r="B32" s="15"/>
      <c r="C32" s="15" t="s">
        <v>35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49</v>
      </c>
      <c r="N32" s="12">
        <v>12</v>
      </c>
      <c r="O32" s="13">
        <v>13584</v>
      </c>
    </row>
    <row r="33" spans="1:15" ht="22.5" customHeight="1">
      <c r="A33" s="15" t="s">
        <v>36</v>
      </c>
      <c r="B33" s="15"/>
      <c r="C33" s="15" t="s">
        <v>37</v>
      </c>
      <c r="D33" s="15"/>
      <c r="E33" s="15"/>
      <c r="F33" s="15"/>
      <c r="G33" s="15"/>
      <c r="H33" s="15"/>
      <c r="I33" s="15"/>
      <c r="J33" s="15"/>
      <c r="K33" s="15"/>
      <c r="L33" s="15"/>
      <c r="M33" s="11" t="s">
        <v>38</v>
      </c>
      <c r="N33" s="12">
        <v>785</v>
      </c>
      <c r="O33" s="13">
        <v>408</v>
      </c>
    </row>
    <row r="34" spans="1:15" ht="22.5" customHeight="1">
      <c r="A34" s="15" t="s">
        <v>39</v>
      </c>
      <c r="B34" s="15"/>
      <c r="C34" s="15" t="s">
        <v>40</v>
      </c>
      <c r="D34" s="15"/>
      <c r="E34" s="15"/>
      <c r="F34" s="15"/>
      <c r="G34" s="15"/>
      <c r="H34" s="15"/>
      <c r="I34" s="15"/>
      <c r="J34" s="15"/>
      <c r="K34" s="15"/>
      <c r="L34" s="15"/>
      <c r="M34" s="11"/>
      <c r="N34" s="12"/>
      <c r="O34" s="13">
        <v>18795</v>
      </c>
    </row>
    <row r="35" spans="1:15" ht="22.5" customHeight="1">
      <c r="A35" s="15" t="s">
        <v>39</v>
      </c>
      <c r="B35" s="15"/>
      <c r="C35" s="15" t="s">
        <v>41</v>
      </c>
      <c r="D35" s="15"/>
      <c r="E35" s="15"/>
      <c r="F35" s="15"/>
      <c r="G35" s="15"/>
      <c r="H35" s="15"/>
      <c r="I35" s="15"/>
      <c r="J35" s="15"/>
      <c r="K35" s="15"/>
      <c r="L35" s="15"/>
      <c r="M35" s="11" t="s">
        <v>42</v>
      </c>
      <c r="N35" s="12">
        <v>123</v>
      </c>
      <c r="O35" s="13">
        <v>2101</v>
      </c>
    </row>
    <row r="36" spans="1:15" ht="22.5" customHeight="1">
      <c r="A36" s="15" t="s">
        <v>43</v>
      </c>
      <c r="B36" s="15"/>
      <c r="C36" s="15" t="s">
        <v>44</v>
      </c>
      <c r="D36" s="15"/>
      <c r="E36" s="15"/>
      <c r="F36" s="15"/>
      <c r="G36" s="15"/>
      <c r="H36" s="15"/>
      <c r="I36" s="15"/>
      <c r="J36" s="15"/>
      <c r="K36" s="15"/>
      <c r="L36" s="15"/>
      <c r="M36" s="11" t="s">
        <v>45</v>
      </c>
      <c r="N36" s="12">
        <v>8</v>
      </c>
      <c r="O36" s="13">
        <v>17029</v>
      </c>
    </row>
    <row r="37" spans="1:15" ht="11.25">
      <c r="A37" s="14" t="s">
        <v>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9.5" customHeight="1">
      <c r="A38" s="15" t="s">
        <v>47</v>
      </c>
      <c r="B38" s="15"/>
      <c r="C38" s="15" t="s">
        <v>48</v>
      </c>
      <c r="D38" s="15"/>
      <c r="E38" s="15"/>
      <c r="F38" s="15"/>
      <c r="G38" s="15"/>
      <c r="H38" s="15"/>
      <c r="I38" s="15"/>
      <c r="J38" s="15"/>
      <c r="K38" s="15"/>
      <c r="L38" s="15"/>
      <c r="M38" s="11" t="s">
        <v>45</v>
      </c>
      <c r="N38" s="12">
        <v>1</v>
      </c>
      <c r="O38" s="13">
        <v>600</v>
      </c>
    </row>
    <row r="39" ht="25.5" customHeight="1"/>
    <row r="40" ht="19.5" customHeight="1">
      <c r="A40" s="1" t="s">
        <v>50</v>
      </c>
    </row>
    <row r="41" ht="19.5" customHeight="1">
      <c r="A41" s="1" t="s">
        <v>51</v>
      </c>
    </row>
    <row r="42" ht="19.5" customHeight="1">
      <c r="A42" s="1" t="s">
        <v>52</v>
      </c>
    </row>
    <row r="43" ht="19.5" customHeight="1">
      <c r="A43" s="1" t="s">
        <v>53</v>
      </c>
    </row>
    <row r="44" ht="19.5" customHeight="1">
      <c r="A44" s="1" t="s">
        <v>54</v>
      </c>
    </row>
  </sheetData>
  <mergeCells count="92">
    <mergeCell ref="A6:O6"/>
    <mergeCell ref="A7:O7"/>
    <mergeCell ref="B8:E8"/>
    <mergeCell ref="F8:H8"/>
    <mergeCell ref="I8:J8"/>
    <mergeCell ref="L8:N8"/>
    <mergeCell ref="F9:H9"/>
    <mergeCell ref="I9:J9"/>
    <mergeCell ref="F10:H10"/>
    <mergeCell ref="I10:J10"/>
    <mergeCell ref="J12:K12"/>
    <mergeCell ref="A13:B13"/>
    <mergeCell ref="C13:D13"/>
    <mergeCell ref="E13:F13"/>
    <mergeCell ref="G13:H13"/>
    <mergeCell ref="J13:K13"/>
    <mergeCell ref="A12:B12"/>
    <mergeCell ref="C12:D12"/>
    <mergeCell ref="E12:F12"/>
    <mergeCell ref="G12:H12"/>
    <mergeCell ref="A14:B14"/>
    <mergeCell ref="C14:D14"/>
    <mergeCell ref="E14:F14"/>
    <mergeCell ref="G14:H14"/>
    <mergeCell ref="A16:B16"/>
    <mergeCell ref="C16:D16"/>
    <mergeCell ref="E16:F16"/>
    <mergeCell ref="G16:H16"/>
    <mergeCell ref="C17:D17"/>
    <mergeCell ref="E17:F17"/>
    <mergeCell ref="G17:H17"/>
    <mergeCell ref="J14:K14"/>
    <mergeCell ref="J16:K16"/>
    <mergeCell ref="J17:K17"/>
    <mergeCell ref="A19:B19"/>
    <mergeCell ref="C19:D19"/>
    <mergeCell ref="E19:F19"/>
    <mergeCell ref="G19:H19"/>
    <mergeCell ref="J19:K19"/>
    <mergeCell ref="E18:F18"/>
    <mergeCell ref="G18:H18"/>
    <mergeCell ref="J18:K18"/>
    <mergeCell ref="A17:B17"/>
    <mergeCell ref="J20:K20"/>
    <mergeCell ref="A21:B21"/>
    <mergeCell ref="C21:D21"/>
    <mergeCell ref="E21:F21"/>
    <mergeCell ref="G21:H21"/>
    <mergeCell ref="J21:K21"/>
    <mergeCell ref="A20:B20"/>
    <mergeCell ref="C20:D20"/>
    <mergeCell ref="E20:F20"/>
    <mergeCell ref="G20:H20"/>
    <mergeCell ref="J22:K22"/>
    <mergeCell ref="A23:O23"/>
    <mergeCell ref="A24:B24"/>
    <mergeCell ref="C24:L24"/>
    <mergeCell ref="A22:B22"/>
    <mergeCell ref="C22:D22"/>
    <mergeCell ref="E22:F22"/>
    <mergeCell ref="G22:H22"/>
    <mergeCell ref="A26:O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O37"/>
    <mergeCell ref="A38:B38"/>
    <mergeCell ref="C38:L38"/>
    <mergeCell ref="A15:B15"/>
    <mergeCell ref="C15:D15"/>
    <mergeCell ref="E15:F15"/>
    <mergeCell ref="G15:H15"/>
    <mergeCell ref="J15:K15"/>
    <mergeCell ref="A18:B18"/>
    <mergeCell ref="C18:D18"/>
  </mergeCells>
  <printOptions/>
  <pageMargins left="0.42" right="0.23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2014-03-12T08:01:01Z</cp:lastPrinted>
  <dcterms:created xsi:type="dcterms:W3CDTF">1996-10-08T23:32:33Z</dcterms:created>
  <dcterms:modified xsi:type="dcterms:W3CDTF">2014-04-13T14:08:00Z</dcterms:modified>
  <cp:category/>
  <cp:version/>
  <cp:contentType/>
  <cp:contentStatus/>
</cp:coreProperties>
</file>