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" sheetId="1" r:id="rId1"/>
    <sheet name="Отчет 2013УО" sheetId="2" r:id="rId2"/>
  </sheets>
  <definedNames/>
  <calcPr fullCalcOnLoad="1"/>
</workbook>
</file>

<file path=xl/sharedStrings.xml><?xml version="1.0" encoding="utf-8"?>
<sst xmlns="http://schemas.openxmlformats.org/spreadsheetml/2006/main" count="511" uniqueCount="221">
  <si>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</si>
  <si>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</si>
  <si>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</si>
  <si>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</si>
  <si>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</si>
  <si>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</si>
  <si>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</si>
  <si>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</si>
  <si>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</si>
  <si>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</si>
  <si>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</si>
  <si>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</si>
  <si>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</si>
  <si>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</si>
  <si>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</si>
  <si>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</si>
  <si>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</si>
  <si>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</si>
  <si>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</si>
  <si>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</si>
  <si>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</si>
  <si>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</si>
  <si>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</si>
  <si>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</si>
  <si>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</si>
  <si>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</si>
  <si>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</si>
  <si>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</si>
  <si>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</si>
  <si>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</si>
  <si>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</si>
  <si>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</si>
  <si>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</si>
  <si>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</si>
  <si>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</si>
  <si>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</si>
  <si>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</si>
  <si>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</si>
  <si>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</si>
  <si>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</si>
  <si>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</si>
  <si>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</si>
  <si>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</si>
  <si>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</si>
  <si>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</si>
  <si>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</si>
  <si>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</si>
  <si>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</si>
  <si>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</si>
  <si>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</si>
  <si>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</si>
  <si>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</si>
  <si>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</si>
  <si>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</si>
  <si>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</si>
  <si>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</si>
  <si>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</si>
  <si>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</si>
  <si>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</si>
  <si>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</si>
  <si>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</si>
  <si>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</si>
  <si>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</si>
  <si>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</si>
  <si>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t>ул.Крымская,139</t>
  </si>
  <si>
    <t>526,2</t>
  </si>
  <si>
    <t>13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</si>
  <si>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</si>
  <si>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</si>
  <si>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</si>
  <si>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</si>
  <si>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</si>
  <si>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</si>
  <si>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</si>
  <si>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</si>
  <si>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35 чел.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</si>
  <si>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                                                                                                           </t>
    </r>
    <r>
      <rPr>
        <b/>
        <sz val="8"/>
        <rFont val="Arial Cyr"/>
        <family val="0"/>
      </rPr>
      <t>Сброс снега, удаление сосулек- февраль, март,апрель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</si>
  <si>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Гидравлические испытания системы отопления - август</t>
    </r>
    <r>
      <rPr>
        <sz val="8"/>
        <rFont val="Arial Cyr"/>
        <family val="2"/>
      </rPr>
      <t xml:space="preserve">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Ремонт кровли-сентябрь                                                                                                                                                                               Ремонт козырька - 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</si>
  <si>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</si>
  <si>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                                                     </t>
    </r>
    <r>
      <rPr>
        <b/>
        <sz val="8"/>
        <rFont val="Arial Cyr"/>
        <family val="0"/>
      </rPr>
      <t>Уборка и вывоз мусора с контейнерной площадки-  июнь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 xml:space="preserve"> Скос травы с придомовой территории -июль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</si>
  <si>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</si>
  <si>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</si>
  <si>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</si>
  <si>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</si>
  <si>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</si>
  <si>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</si>
  <si>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</si>
  <si>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</si>
  <si>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</si>
  <si>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</si>
  <si>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</si>
  <si>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</si>
  <si>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</si>
  <si>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</si>
  <si>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</si>
  <si>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</si>
  <si>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</si>
  <si>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</si>
  <si>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</si>
  <si>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</si>
  <si>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</si>
  <si>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</si>
  <si>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</si>
  <si>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</si>
  <si>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</si>
  <si>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</si>
  <si>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</si>
  <si>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</si>
  <si>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</si>
  <si>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</si>
  <si>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</si>
  <si>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</si>
  <si>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</si>
  <si>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</si>
  <si>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</si>
  <si>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</si>
  <si>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</si>
  <si>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18.03.14</t>
  </si>
  <si>
    <t>11:00</t>
  </si>
  <si>
    <t>12:00</t>
  </si>
  <si>
    <t>Составлен акт осмотра квартиры.</t>
  </si>
  <si>
    <t/>
  </si>
  <si>
    <t>квартира</t>
  </si>
  <si>
    <t>Содержание общего имущества</t>
  </si>
  <si>
    <t>СОИ (работы)</t>
  </si>
  <si>
    <t>Технический надзор</t>
  </si>
  <si>
    <t>06.03.14</t>
  </si>
  <si>
    <t>13:00</t>
  </si>
  <si>
    <t>16:30</t>
  </si>
  <si>
    <t>Замена розлива СО, перезапуск СО.</t>
  </si>
  <si>
    <t>Труба ст. Д 40мм - 6м/п, отвод Д32мм, резьба Д 20мм-1 шт., круг отрезной-1 шт., электроды -0,5кг.   Оплата - см.наряд 4714</t>
  </si>
  <si>
    <t>мн.дом</t>
  </si>
  <si>
    <t>СОИ (системы)</t>
  </si>
  <si>
    <t>Центральное отопление</t>
  </si>
  <si>
    <t>07.05.14</t>
  </si>
  <si>
    <t>17:00</t>
  </si>
  <si>
    <t>ремонт потолка.</t>
  </si>
  <si>
    <t>ДВП - пл. 1 кв.м, саморезы 30мм - 1 кг.</t>
  </si>
  <si>
    <t>Стены и фасады</t>
  </si>
  <si>
    <t>13.01.14</t>
  </si>
  <si>
    <t>10:00</t>
  </si>
  <si>
    <t>Замена ламп.</t>
  </si>
  <si>
    <t>Лампы 60Вт - 2 шт.</t>
  </si>
  <si>
    <t>Электроснабжение</t>
  </si>
  <si>
    <t>17.01.14</t>
  </si>
  <si>
    <t>15:00</t>
  </si>
  <si>
    <t>Доставка 2-х окон в цех, остекление, установка и подгонка рам.</t>
  </si>
  <si>
    <t>Стекло 1,5 кв.м, гвозди 20мм - 0,03кг, штапик - 5 м/п.</t>
  </si>
  <si>
    <t>Оконные и дверные заполнения</t>
  </si>
  <si>
    <t>14.01.14</t>
  </si>
  <si>
    <t>Ремонт СО - замена труб Д-20мм - 2 м/п, перезапуск 2-х стояков СО.</t>
  </si>
  <si>
    <t>Труба Д-20мм - 2 м/п, круг отрезной - 1 шт., электроды - 0,3кг.</t>
  </si>
  <si>
    <t>05.06.14</t>
  </si>
  <si>
    <t>Устранение течи кровли.</t>
  </si>
  <si>
    <t>Пена монт. - 1 баллон.</t>
  </si>
  <si>
    <t>Крыши и водосточные системы</t>
  </si>
  <si>
    <t>25.02.14</t>
  </si>
  <si>
    <t>13:40</t>
  </si>
  <si>
    <t>Установка замка на дверь чердака в подъезде №1.</t>
  </si>
  <si>
    <t>Замок-1шт., цепь - 0,3м/п,саморезы 40мм - 6 шт., крючки - 2 шт.</t>
  </si>
  <si>
    <t>11:20</t>
  </si>
  <si>
    <t>Установка замка на дверь чердака в подъезде №2.</t>
  </si>
  <si>
    <t>Замок-1шт,  цепь-0,3м/п, саморезы 40мм-6 шт.</t>
  </si>
  <si>
    <t>10:45</t>
  </si>
  <si>
    <t>11:15</t>
  </si>
  <si>
    <t>Установка замка на дверь чердака в подъезде №3.</t>
  </si>
  <si>
    <t>Замок - 1 шт., навесы - 2 шт., цепь -0,3м/п, саморезы 40мм - 6 шт.</t>
  </si>
  <si>
    <t>09.06.14</t>
  </si>
  <si>
    <t>14:00</t>
  </si>
  <si>
    <t>Лампы 60 вт - 2 шт.</t>
  </si>
  <si>
    <t>05.03.14</t>
  </si>
  <si>
    <t>16:00</t>
  </si>
  <si>
    <t>Устранение течи на СО  - установил хомут Д 40мм - 1 шт., перезапуск 2-х стояков.</t>
  </si>
  <si>
    <t>Хомут Д 40мм - 1 шт.</t>
  </si>
  <si>
    <t>20.03.14</t>
  </si>
  <si>
    <t>08:20</t>
  </si>
  <si>
    <t>Замена розлива СО Д 40мм - 6м/п.</t>
  </si>
  <si>
    <t>Труба сталь Д 40мм - 6м/п., отвод Д 15мм - 1 шт.,хомут Д 20мм - 1 шт,крруг отрезной - 1 шт., электроды -0,3кг.</t>
  </si>
  <si>
    <t>27.12.14</t>
  </si>
  <si>
    <t>26.03.14</t>
  </si>
  <si>
    <t>09:00</t>
  </si>
  <si>
    <t>Устройство козырька.</t>
  </si>
  <si>
    <t>Доска необрезн.30х200- 6м/п, плаха 50х100 - 7,5м/п,саморезы 50мм -  10шт.,гвозди 150мм - 0,5кг,гвозди 100 мм- 0,5кг, саморезы 30мм - 15 шт., саморезы 100мм-10 шт., профиль оцинк.не крашен.- 3,15 кв.м.</t>
  </si>
  <si>
    <t>07.02.14</t>
  </si>
  <si>
    <t>10:30</t>
  </si>
  <si>
    <t>Осмотр СО.</t>
  </si>
  <si>
    <t>24.02.14</t>
  </si>
  <si>
    <t>КЗ в квартире. Хозяин сделает самостоятельно.</t>
  </si>
  <si>
    <t>04.03.14</t>
  </si>
  <si>
    <t>Обследована квартира.</t>
  </si>
  <si>
    <t>Лампы 60вт - 2 шт.</t>
  </si>
  <si>
    <t>18.07.14</t>
  </si>
  <si>
    <t>Отмена.</t>
  </si>
  <si>
    <t>17.07.14</t>
  </si>
  <si>
    <t>Составлен акт об установке э/плиты.</t>
  </si>
  <si>
    <t>22.07.14</t>
  </si>
  <si>
    <t>Скос травы на придомовой территории на площади 30 кв.м.</t>
  </si>
  <si>
    <t>бензин - 0,6 л/час.</t>
  </si>
  <si>
    <t>Сезонные работы</t>
  </si>
  <si>
    <t>20.10.14</t>
  </si>
  <si>
    <t>Замена ламп - 4 шт..</t>
  </si>
  <si>
    <t>Лампы 60 вт - 4 шт.</t>
  </si>
  <si>
    <t>25.11.14</t>
  </si>
  <si>
    <t>Лампа 60 вт - 3шт.</t>
  </si>
  <si>
    <t>26.12.14</t>
  </si>
  <si>
    <t>13:30</t>
  </si>
  <si>
    <t>11:30</t>
  </si>
  <si>
    <t>Сброс снега с козырька ж/д - 8 м/п.</t>
  </si>
  <si>
    <t>12.02.14</t>
  </si>
  <si>
    <t>13:45</t>
  </si>
  <si>
    <t>Сброс снега : кровля - 10 м/п, козырёк - 4 кв.м.</t>
  </si>
  <si>
    <t>Санитарная уборка подъездов (техничка)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</si>
  <si>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</si>
  <si>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-</t>
    </r>
    <r>
      <rPr>
        <b/>
        <sz val="8"/>
        <rFont val="Arial Cyr"/>
        <family val="0"/>
      </rPr>
      <t>Установка замка на дверь чердака (февраль). Ремонт окон (январь)</t>
    </r>
  </si>
  <si>
    <t>ремонт СО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</si>
  <si>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Ремонт козырька  (март). Ремонт системы отопления (март, сентябрь)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</si>
  <si>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</t>
    </r>
    <r>
      <rPr>
        <b/>
        <sz val="8"/>
        <rFont val="Arial Cyr"/>
        <family val="0"/>
      </rPr>
      <t xml:space="preserve">Скос травы на придомовой территории (июль). Ремонт потолка (май). Очистка контейнерной площадки от мусора (апрель)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</si>
  <si>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очистка КП</t>
  </si>
  <si>
    <t>Сумма за 2014г.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</si>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</sst>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21"/>
  <sheetViews>
    <sheetView tabSelected="1" workbookViewId="0" topLeftCell="A90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00390625" style="33" customWidth="1"/>
    <col min="10" max="10" width="9.125" style="0" hidden="1" customWidth="1"/>
  </cols>
  <sheetData>
    <row r="1" spans="1:9" ht="15.75">
      <c r="A1" s="88" t="s">
        <v>68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84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219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220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13828.56+78614.46</f>
        <v>92443.02</v>
      </c>
      <c r="C15" s="20">
        <v>0</v>
      </c>
      <c r="D15" s="20">
        <f>SUM(B15:C15)</f>
        <v>92443.02</v>
      </c>
      <c r="E15" s="1"/>
      <c r="F15" s="1"/>
      <c r="G15" s="1"/>
      <c r="H15" s="1"/>
    </row>
    <row r="16" spans="1:8" ht="12.75">
      <c r="A16" s="24" t="s">
        <v>86</v>
      </c>
      <c r="B16" s="20">
        <f>8842.06+48050.33</f>
        <v>56892.39</v>
      </c>
      <c r="C16" s="20">
        <v>0</v>
      </c>
      <c r="D16" s="20">
        <f>SUM(B16:C16)</f>
        <v>56892.39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45984.73200000001</v>
      </c>
      <c r="C17" s="40">
        <f>H72+H77+H85</f>
        <v>48822.92</v>
      </c>
      <c r="D17" s="40">
        <f>SUM(B17:C17)</f>
        <v>94807.652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10907.657999999989</v>
      </c>
      <c r="C18" s="38">
        <f>C16-C17</f>
        <v>-48822.92</v>
      </c>
      <c r="D18" s="38">
        <f>SUM(B18:C18)</f>
        <v>-37915.26200000001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-37915.26200000001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-81121.092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-119036.35400000002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7" t="s">
        <v>60</v>
      </c>
      <c r="B26" s="78"/>
      <c r="C26" s="78"/>
      <c r="D26" s="78"/>
      <c r="E26" s="78"/>
      <c r="F26" s="78"/>
      <c r="G26" s="78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4.99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0.7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7.880000000000001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4.54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2.22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6.76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58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218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15091.416000000003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3978.0720000000006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2146.896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2146.896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1136.592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5556.6720000000005</v>
      </c>
      <c r="I47" s="35">
        <v>0.88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1452.3120000000001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31508.85600000001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218</v>
      </c>
    </row>
    <row r="52" spans="1:9" ht="24" customHeight="1">
      <c r="A52" s="85" t="s">
        <v>212</v>
      </c>
      <c r="B52" s="86"/>
      <c r="C52" s="86"/>
      <c r="D52" s="86"/>
      <c r="E52" s="86"/>
      <c r="F52" s="86"/>
      <c r="G52" s="87"/>
      <c r="H52" s="28">
        <v>647.34</v>
      </c>
      <c r="I52" s="35">
        <v>0.7</v>
      </c>
    </row>
    <row r="53" spans="1:8" ht="24.75" customHeight="1">
      <c r="A53" s="90" t="s">
        <v>52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53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54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647.34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218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f>12*B5*I59</f>
        <v>13828.536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13828.536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59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218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6693.264000000001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5682.960000000001</v>
      </c>
      <c r="I67" s="35">
        <v>0.9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7956.144000000001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1515.4560000000001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2778.3360000000002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947.1600000000001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25573.32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218</v>
      </c>
    </row>
    <row r="75" spans="1:8" ht="34.5" customHeight="1">
      <c r="A75" s="85" t="s">
        <v>215</v>
      </c>
      <c r="B75" s="86"/>
      <c r="C75" s="86"/>
      <c r="D75" s="86"/>
      <c r="E75" s="86"/>
      <c r="F75" s="86"/>
      <c r="G75" s="87"/>
      <c r="H75" s="42">
        <f>2573.22+9186.28+4840</f>
        <v>16599.5</v>
      </c>
    </row>
    <row r="76" spans="1:8" ht="34.5" customHeight="1">
      <c r="A76" s="90" t="s">
        <v>51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16599.5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218</v>
      </c>
    </row>
    <row r="80" spans="1:8" ht="29.25" customHeight="1">
      <c r="A80" s="85" t="s">
        <v>81</v>
      </c>
      <c r="B80" s="86"/>
      <c r="C80" s="86"/>
      <c r="D80" s="86"/>
      <c r="E80" s="86"/>
      <c r="F80" s="86"/>
      <c r="G80" s="87"/>
      <c r="H80" s="28">
        <v>0</v>
      </c>
    </row>
    <row r="81" spans="1:8" ht="29.25" customHeight="1">
      <c r="A81" s="85" t="s">
        <v>82</v>
      </c>
      <c r="B81" s="86"/>
      <c r="C81" s="86"/>
      <c r="D81" s="86"/>
      <c r="E81" s="86"/>
      <c r="F81" s="86"/>
      <c r="G81" s="87"/>
      <c r="H81" s="28">
        <v>0</v>
      </c>
    </row>
    <row r="82" spans="1:8" ht="31.5" customHeight="1">
      <c r="A82" s="99" t="s">
        <v>83</v>
      </c>
      <c r="B82" s="100"/>
      <c r="C82" s="100"/>
      <c r="D82" s="100"/>
      <c r="E82" s="100"/>
      <c r="F82" s="100"/>
      <c r="G82" s="101"/>
      <c r="H82" s="39">
        <v>0</v>
      </c>
    </row>
    <row r="83" spans="1:8" ht="36" customHeight="1">
      <c r="A83" s="90" t="s">
        <v>213</v>
      </c>
      <c r="B83" s="91"/>
      <c r="C83" s="91"/>
      <c r="D83" s="91"/>
      <c r="E83" s="91"/>
      <c r="F83" s="91"/>
      <c r="G83" s="92"/>
      <c r="H83" s="28">
        <f>1780+1900</f>
        <v>3680</v>
      </c>
    </row>
    <row r="84" spans="1:8" ht="48.75" customHeight="1">
      <c r="A84" s="96" t="s">
        <v>216</v>
      </c>
      <c r="B84" s="97"/>
      <c r="C84" s="97"/>
      <c r="D84" s="97"/>
      <c r="E84" s="97"/>
      <c r="F84" s="97"/>
      <c r="G84" s="98"/>
      <c r="H84" s="42">
        <f>362+2034.6+573.5</f>
        <v>2970.1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6650.1</v>
      </c>
    </row>
    <row r="86" ht="12.75">
      <c r="H86" s="33"/>
    </row>
    <row r="88" ht="12.75">
      <c r="A88" t="s">
        <v>61</v>
      </c>
    </row>
    <row r="91" ht="3" customHeight="1"/>
    <row r="92" spans="1:25" ht="12.75" hidden="1">
      <c r="A92" s="41" t="s">
        <v>92</v>
      </c>
      <c r="B92" s="41" t="s">
        <v>93</v>
      </c>
      <c r="C92" s="41" t="s">
        <v>94</v>
      </c>
      <c r="D92" s="41" t="s">
        <v>95</v>
      </c>
      <c r="E92" s="41" t="s">
        <v>96</v>
      </c>
      <c r="F92" s="41" t="s">
        <v>97</v>
      </c>
      <c r="G92" s="41" t="s">
        <v>98</v>
      </c>
      <c r="H92" s="41" t="s">
        <v>99</v>
      </c>
      <c r="I92" s="41" t="s">
        <v>100</v>
      </c>
      <c r="J92" s="41" t="s">
        <v>101</v>
      </c>
      <c r="K92" s="41" t="s">
        <v>102</v>
      </c>
      <c r="L92" s="41" t="s">
        <v>103</v>
      </c>
      <c r="M92" s="41" t="s">
        <v>104</v>
      </c>
      <c r="N92" s="41" t="s">
        <v>105</v>
      </c>
      <c r="O92" s="41" t="s">
        <v>106</v>
      </c>
      <c r="P92" s="41" t="s">
        <v>107</v>
      </c>
      <c r="Q92" s="41" t="s">
        <v>108</v>
      </c>
      <c r="R92" s="41" t="s">
        <v>109</v>
      </c>
      <c r="S92" s="41" t="s">
        <v>110</v>
      </c>
      <c r="T92" s="41" t="s">
        <v>111</v>
      </c>
      <c r="U92" s="41" t="s">
        <v>112</v>
      </c>
      <c r="V92" s="41" t="s">
        <v>113</v>
      </c>
      <c r="W92" s="41" t="s">
        <v>114</v>
      </c>
      <c r="X92" s="41" t="s">
        <v>115</v>
      </c>
      <c r="Y92" s="41" t="s">
        <v>116</v>
      </c>
    </row>
    <row r="93" spans="1:25" s="47" customFormat="1" ht="12.75" hidden="1">
      <c r="A93" s="43">
        <v>4720</v>
      </c>
      <c r="B93" s="43" t="b">
        <v>0</v>
      </c>
      <c r="C93" s="43">
        <v>4629</v>
      </c>
      <c r="D93" s="44" t="s">
        <v>117</v>
      </c>
      <c r="E93" s="44" t="s">
        <v>118</v>
      </c>
      <c r="F93" s="44" t="s">
        <v>119</v>
      </c>
      <c r="G93" s="43">
        <v>1</v>
      </c>
      <c r="H93" s="43">
        <v>1</v>
      </c>
      <c r="I93" s="44" t="s">
        <v>120</v>
      </c>
      <c r="J93" s="44" t="s">
        <v>121</v>
      </c>
      <c r="K93" s="43">
        <v>1</v>
      </c>
      <c r="L93" s="44" t="s">
        <v>122</v>
      </c>
      <c r="M93" s="44" t="s">
        <v>121</v>
      </c>
      <c r="N93" s="45">
        <v>260</v>
      </c>
      <c r="O93" s="46"/>
      <c r="P93" s="46"/>
      <c r="Q93" s="46"/>
      <c r="R93" s="43" t="b">
        <v>1</v>
      </c>
      <c r="S93" s="44" t="s">
        <v>64</v>
      </c>
      <c r="T93" s="44" t="s">
        <v>121</v>
      </c>
      <c r="U93" s="44" t="s">
        <v>123</v>
      </c>
      <c r="V93" s="44" t="s">
        <v>124</v>
      </c>
      <c r="W93" s="44" t="s">
        <v>125</v>
      </c>
      <c r="X93" s="43" t="b">
        <v>0</v>
      </c>
      <c r="Y93" s="43" t="b">
        <v>0</v>
      </c>
    </row>
    <row r="94" spans="1:25" s="47" customFormat="1" ht="12.75" hidden="1">
      <c r="A94" s="43">
        <v>4646</v>
      </c>
      <c r="B94" s="43" t="b">
        <v>0</v>
      </c>
      <c r="C94" s="43">
        <v>4556</v>
      </c>
      <c r="D94" s="44" t="s">
        <v>126</v>
      </c>
      <c r="E94" s="44" t="s">
        <v>127</v>
      </c>
      <c r="F94" s="44" t="s">
        <v>128</v>
      </c>
      <c r="G94" s="43">
        <v>3</v>
      </c>
      <c r="H94" s="43">
        <v>2</v>
      </c>
      <c r="I94" s="44" t="s">
        <v>129</v>
      </c>
      <c r="J94" s="44" t="s">
        <v>130</v>
      </c>
      <c r="K94" s="43">
        <v>1</v>
      </c>
      <c r="L94" s="44" t="s">
        <v>131</v>
      </c>
      <c r="M94" s="44" t="s">
        <v>121</v>
      </c>
      <c r="N94" s="46"/>
      <c r="O94" s="46"/>
      <c r="P94" s="46"/>
      <c r="Q94" s="46"/>
      <c r="R94" s="43" t="b">
        <v>1</v>
      </c>
      <c r="S94" s="44" t="s">
        <v>64</v>
      </c>
      <c r="T94" s="44" t="s">
        <v>121</v>
      </c>
      <c r="U94" s="44" t="s">
        <v>123</v>
      </c>
      <c r="V94" s="44" t="s">
        <v>132</v>
      </c>
      <c r="W94" s="44" t="s">
        <v>133</v>
      </c>
      <c r="X94" s="43" t="b">
        <v>0</v>
      </c>
      <c r="Y94" s="43" t="b">
        <v>0</v>
      </c>
    </row>
    <row r="95" spans="1:25" s="62" customFormat="1" ht="12.75" hidden="1">
      <c r="A95" s="58">
        <v>4909</v>
      </c>
      <c r="B95" s="58" t="b">
        <v>0</v>
      </c>
      <c r="C95" s="58">
        <v>4817</v>
      </c>
      <c r="D95" s="59" t="s">
        <v>134</v>
      </c>
      <c r="E95" s="59" t="s">
        <v>127</v>
      </c>
      <c r="F95" s="59" t="s">
        <v>135</v>
      </c>
      <c r="G95" s="58">
        <v>4</v>
      </c>
      <c r="H95" s="58">
        <v>2</v>
      </c>
      <c r="I95" s="59" t="s">
        <v>136</v>
      </c>
      <c r="J95" s="59" t="s">
        <v>137</v>
      </c>
      <c r="K95" s="58">
        <v>1</v>
      </c>
      <c r="L95" s="59" t="s">
        <v>122</v>
      </c>
      <c r="M95" s="59" t="s">
        <v>121</v>
      </c>
      <c r="N95" s="60">
        <v>2034.6</v>
      </c>
      <c r="O95" s="61"/>
      <c r="P95" s="61"/>
      <c r="Q95" s="61"/>
      <c r="R95" s="58" t="b">
        <v>1</v>
      </c>
      <c r="S95" s="59" t="s">
        <v>64</v>
      </c>
      <c r="T95" s="59" t="s">
        <v>121</v>
      </c>
      <c r="U95" s="59" t="s">
        <v>123</v>
      </c>
      <c r="V95" s="59" t="s">
        <v>132</v>
      </c>
      <c r="W95" s="59" t="s">
        <v>138</v>
      </c>
      <c r="X95" s="58" t="b">
        <v>0</v>
      </c>
      <c r="Y95" s="58" t="b">
        <v>0</v>
      </c>
    </row>
    <row r="96" spans="1:25" s="47" customFormat="1" ht="12.75" hidden="1">
      <c r="A96" s="43">
        <v>4306</v>
      </c>
      <c r="B96" s="43" t="b">
        <v>0</v>
      </c>
      <c r="C96" s="43">
        <v>4222</v>
      </c>
      <c r="D96" s="44" t="s">
        <v>139</v>
      </c>
      <c r="E96" s="44" t="s">
        <v>140</v>
      </c>
      <c r="F96" s="44" t="s">
        <v>118</v>
      </c>
      <c r="G96" s="43">
        <v>1</v>
      </c>
      <c r="H96" s="43">
        <v>1</v>
      </c>
      <c r="I96" s="44" t="s">
        <v>141</v>
      </c>
      <c r="J96" s="44" t="s">
        <v>142</v>
      </c>
      <c r="K96" s="43">
        <v>1</v>
      </c>
      <c r="L96" s="44" t="s">
        <v>131</v>
      </c>
      <c r="M96" s="44" t="s">
        <v>121</v>
      </c>
      <c r="N96" s="46"/>
      <c r="O96" s="46"/>
      <c r="P96" s="46"/>
      <c r="Q96" s="46"/>
      <c r="R96" s="43" t="b">
        <v>1</v>
      </c>
      <c r="S96" s="44" t="s">
        <v>64</v>
      </c>
      <c r="T96" s="44" t="s">
        <v>121</v>
      </c>
      <c r="U96" s="44" t="s">
        <v>123</v>
      </c>
      <c r="V96" s="44" t="s">
        <v>132</v>
      </c>
      <c r="W96" s="44" t="s">
        <v>143</v>
      </c>
      <c r="X96" s="43" t="b">
        <v>0</v>
      </c>
      <c r="Y96" s="43" t="b">
        <v>0</v>
      </c>
    </row>
    <row r="97" spans="1:25" s="62" customFormat="1" ht="12.75" hidden="1">
      <c r="A97" s="58">
        <v>4315</v>
      </c>
      <c r="B97" s="58" t="b">
        <v>0</v>
      </c>
      <c r="C97" s="58">
        <v>4231</v>
      </c>
      <c r="D97" s="59" t="s">
        <v>144</v>
      </c>
      <c r="E97" s="59" t="s">
        <v>118</v>
      </c>
      <c r="F97" s="59" t="s">
        <v>145</v>
      </c>
      <c r="G97" s="58">
        <v>3</v>
      </c>
      <c r="H97" s="58">
        <v>2</v>
      </c>
      <c r="I97" s="59" t="s">
        <v>146</v>
      </c>
      <c r="J97" s="59" t="s">
        <v>147</v>
      </c>
      <c r="K97" s="58">
        <v>1</v>
      </c>
      <c r="L97" s="59" t="s">
        <v>131</v>
      </c>
      <c r="M97" s="59" t="s">
        <v>121</v>
      </c>
      <c r="N97" s="60">
        <v>1900</v>
      </c>
      <c r="O97" s="61"/>
      <c r="P97" s="61"/>
      <c r="Q97" s="61"/>
      <c r="R97" s="58" t="b">
        <v>1</v>
      </c>
      <c r="S97" s="59" t="s">
        <v>64</v>
      </c>
      <c r="T97" s="59" t="s">
        <v>121</v>
      </c>
      <c r="U97" s="59" t="s">
        <v>123</v>
      </c>
      <c r="V97" s="59" t="s">
        <v>132</v>
      </c>
      <c r="W97" s="59" t="s">
        <v>148</v>
      </c>
      <c r="X97" s="58" t="b">
        <v>0</v>
      </c>
      <c r="Y97" s="58" t="b">
        <v>0</v>
      </c>
    </row>
    <row r="98" spans="1:25" s="47" customFormat="1" ht="12.75" hidden="1">
      <c r="A98" s="43">
        <v>4319</v>
      </c>
      <c r="B98" s="43" t="b">
        <v>0</v>
      </c>
      <c r="C98" s="43">
        <v>4235</v>
      </c>
      <c r="D98" s="44" t="s">
        <v>149</v>
      </c>
      <c r="E98" s="44" t="s">
        <v>127</v>
      </c>
      <c r="F98" s="44" t="s">
        <v>145</v>
      </c>
      <c r="G98" s="43">
        <v>2</v>
      </c>
      <c r="H98" s="43">
        <v>3</v>
      </c>
      <c r="I98" s="44" t="s">
        <v>150</v>
      </c>
      <c r="J98" s="44" t="s">
        <v>151</v>
      </c>
      <c r="K98" s="43">
        <v>1</v>
      </c>
      <c r="L98" s="44" t="s">
        <v>122</v>
      </c>
      <c r="M98" s="44" t="s">
        <v>121</v>
      </c>
      <c r="N98" s="45">
        <v>700</v>
      </c>
      <c r="O98" s="46"/>
      <c r="P98" s="46"/>
      <c r="Q98" s="46"/>
      <c r="R98" s="43" t="b">
        <v>1</v>
      </c>
      <c r="S98" s="44" t="s">
        <v>64</v>
      </c>
      <c r="T98" s="44" t="s">
        <v>121</v>
      </c>
      <c r="U98" s="44" t="s">
        <v>123</v>
      </c>
      <c r="V98" s="44" t="s">
        <v>132</v>
      </c>
      <c r="W98" s="44" t="s">
        <v>133</v>
      </c>
      <c r="X98" s="43" t="b">
        <v>0</v>
      </c>
      <c r="Y98" s="43" t="b">
        <v>0</v>
      </c>
    </row>
    <row r="99" spans="1:25" s="47" customFormat="1" ht="12.75" hidden="1">
      <c r="A99" s="43">
        <v>4973</v>
      </c>
      <c r="B99" s="43" t="b">
        <v>0</v>
      </c>
      <c r="C99" s="43">
        <v>4880</v>
      </c>
      <c r="D99" s="44" t="s">
        <v>152</v>
      </c>
      <c r="E99" s="44" t="s">
        <v>140</v>
      </c>
      <c r="F99" s="44" t="s">
        <v>119</v>
      </c>
      <c r="G99" s="43">
        <v>2</v>
      </c>
      <c r="H99" s="43">
        <v>2</v>
      </c>
      <c r="I99" s="44" t="s">
        <v>153</v>
      </c>
      <c r="J99" s="44" t="s">
        <v>154</v>
      </c>
      <c r="K99" s="43">
        <v>1</v>
      </c>
      <c r="L99" s="44" t="s">
        <v>131</v>
      </c>
      <c r="M99" s="44" t="s">
        <v>121</v>
      </c>
      <c r="N99" s="45">
        <v>1028.5</v>
      </c>
      <c r="O99" s="46"/>
      <c r="P99" s="46"/>
      <c r="Q99" s="46"/>
      <c r="R99" s="43" t="b">
        <v>1</v>
      </c>
      <c r="S99" s="44" t="s">
        <v>64</v>
      </c>
      <c r="T99" s="44" t="s">
        <v>121</v>
      </c>
      <c r="U99" s="44" t="s">
        <v>123</v>
      </c>
      <c r="V99" s="44" t="s">
        <v>132</v>
      </c>
      <c r="W99" s="44" t="s">
        <v>155</v>
      </c>
      <c r="X99" s="43" t="b">
        <v>0</v>
      </c>
      <c r="Y99" s="43" t="b">
        <v>0</v>
      </c>
    </row>
    <row r="100" spans="1:25" s="62" customFormat="1" ht="12.75" hidden="1">
      <c r="A100" s="58">
        <v>4576</v>
      </c>
      <c r="B100" s="58" t="b">
        <v>0</v>
      </c>
      <c r="C100" s="58">
        <v>4489</v>
      </c>
      <c r="D100" s="59" t="s">
        <v>156</v>
      </c>
      <c r="E100" s="59" t="s">
        <v>127</v>
      </c>
      <c r="F100" s="59" t="s">
        <v>157</v>
      </c>
      <c r="G100" s="58">
        <v>1</v>
      </c>
      <c r="H100" s="58">
        <v>2</v>
      </c>
      <c r="I100" s="59" t="s">
        <v>158</v>
      </c>
      <c r="J100" s="59" t="s">
        <v>159</v>
      </c>
      <c r="K100" s="58">
        <v>1</v>
      </c>
      <c r="L100" s="59" t="s">
        <v>131</v>
      </c>
      <c r="M100" s="59" t="s">
        <v>121</v>
      </c>
      <c r="N100" s="60">
        <v>546</v>
      </c>
      <c r="O100" s="61"/>
      <c r="P100" s="61"/>
      <c r="Q100" s="61"/>
      <c r="R100" s="58" t="b">
        <v>1</v>
      </c>
      <c r="S100" s="59" t="s">
        <v>64</v>
      </c>
      <c r="T100" s="59" t="s">
        <v>121</v>
      </c>
      <c r="U100" s="59" t="s">
        <v>123</v>
      </c>
      <c r="V100" s="59" t="s">
        <v>132</v>
      </c>
      <c r="W100" s="59" t="s">
        <v>148</v>
      </c>
      <c r="X100" s="58" t="b">
        <v>0</v>
      </c>
      <c r="Y100" s="58" t="b">
        <v>0</v>
      </c>
    </row>
    <row r="101" spans="1:25" s="62" customFormat="1" ht="12.75" hidden="1">
      <c r="A101" s="58">
        <v>4577</v>
      </c>
      <c r="B101" s="58" t="b">
        <v>0</v>
      </c>
      <c r="C101" s="58">
        <v>4490</v>
      </c>
      <c r="D101" s="59" t="s">
        <v>156</v>
      </c>
      <c r="E101" s="59" t="s">
        <v>160</v>
      </c>
      <c r="F101" s="59" t="s">
        <v>119</v>
      </c>
      <c r="G101" s="58">
        <v>1</v>
      </c>
      <c r="H101" s="58">
        <v>2</v>
      </c>
      <c r="I101" s="59" t="s">
        <v>161</v>
      </c>
      <c r="J101" s="59" t="s">
        <v>162</v>
      </c>
      <c r="K101" s="58">
        <v>1</v>
      </c>
      <c r="L101" s="59" t="s">
        <v>131</v>
      </c>
      <c r="M101" s="59" t="s">
        <v>121</v>
      </c>
      <c r="N101" s="60">
        <v>612</v>
      </c>
      <c r="O101" s="61"/>
      <c r="P101" s="61"/>
      <c r="Q101" s="61"/>
      <c r="R101" s="58" t="b">
        <v>1</v>
      </c>
      <c r="S101" s="59" t="s">
        <v>64</v>
      </c>
      <c r="T101" s="59" t="s">
        <v>121</v>
      </c>
      <c r="U101" s="59" t="s">
        <v>123</v>
      </c>
      <c r="V101" s="59" t="s">
        <v>132</v>
      </c>
      <c r="W101" s="59" t="s">
        <v>148</v>
      </c>
      <c r="X101" s="58" t="b">
        <v>0</v>
      </c>
      <c r="Y101" s="58" t="b">
        <v>0</v>
      </c>
    </row>
    <row r="102" spans="1:25" s="62" customFormat="1" ht="12.75" hidden="1">
      <c r="A102" s="58">
        <v>4578</v>
      </c>
      <c r="B102" s="58" t="b">
        <v>0</v>
      </c>
      <c r="C102" s="58">
        <v>4491</v>
      </c>
      <c r="D102" s="59" t="s">
        <v>156</v>
      </c>
      <c r="E102" s="59" t="s">
        <v>163</v>
      </c>
      <c r="F102" s="59" t="s">
        <v>164</v>
      </c>
      <c r="G102" s="61"/>
      <c r="H102" s="58">
        <v>2</v>
      </c>
      <c r="I102" s="59" t="s">
        <v>165</v>
      </c>
      <c r="J102" s="59" t="s">
        <v>166</v>
      </c>
      <c r="K102" s="58">
        <v>1</v>
      </c>
      <c r="L102" s="59" t="s">
        <v>131</v>
      </c>
      <c r="M102" s="59" t="s">
        <v>121</v>
      </c>
      <c r="N102" s="60">
        <v>622</v>
      </c>
      <c r="O102" s="61"/>
      <c r="P102" s="61"/>
      <c r="Q102" s="61"/>
      <c r="R102" s="58" t="b">
        <v>1</v>
      </c>
      <c r="S102" s="59" t="s">
        <v>64</v>
      </c>
      <c r="T102" s="59" t="s">
        <v>121</v>
      </c>
      <c r="U102" s="59" t="s">
        <v>123</v>
      </c>
      <c r="V102" s="59" t="s">
        <v>132</v>
      </c>
      <c r="W102" s="59" t="s">
        <v>148</v>
      </c>
      <c r="X102" s="58" t="b">
        <v>0</v>
      </c>
      <c r="Y102" s="58" t="b">
        <v>0</v>
      </c>
    </row>
    <row r="103" spans="1:25" s="47" customFormat="1" ht="12.75" hidden="1">
      <c r="A103" s="43">
        <v>4987</v>
      </c>
      <c r="B103" s="43" t="b">
        <v>0</v>
      </c>
      <c r="C103" s="43">
        <v>4894</v>
      </c>
      <c r="D103" s="44" t="s">
        <v>167</v>
      </c>
      <c r="E103" s="44" t="s">
        <v>168</v>
      </c>
      <c r="F103" s="44" t="s">
        <v>145</v>
      </c>
      <c r="G103" s="43">
        <v>1</v>
      </c>
      <c r="H103" s="43">
        <v>1</v>
      </c>
      <c r="I103" s="44" t="s">
        <v>141</v>
      </c>
      <c r="J103" s="44" t="s">
        <v>169</v>
      </c>
      <c r="K103" s="43">
        <v>1</v>
      </c>
      <c r="L103" s="44" t="s">
        <v>131</v>
      </c>
      <c r="M103" s="44" t="s">
        <v>121</v>
      </c>
      <c r="N103" s="45">
        <v>380</v>
      </c>
      <c r="O103" s="46"/>
      <c r="P103" s="46"/>
      <c r="Q103" s="46"/>
      <c r="R103" s="43" t="b">
        <v>1</v>
      </c>
      <c r="S103" s="44" t="s">
        <v>64</v>
      </c>
      <c r="T103" s="44" t="s">
        <v>121</v>
      </c>
      <c r="U103" s="44" t="s">
        <v>123</v>
      </c>
      <c r="V103" s="44" t="s">
        <v>132</v>
      </c>
      <c r="W103" s="44" t="s">
        <v>143</v>
      </c>
      <c r="X103" s="43" t="b">
        <v>0</v>
      </c>
      <c r="Y103" s="43" t="b">
        <v>0</v>
      </c>
    </row>
    <row r="104" spans="1:25" s="47" customFormat="1" ht="12.75" hidden="1">
      <c r="A104" s="43">
        <v>4627</v>
      </c>
      <c r="B104" s="43" t="b">
        <v>0</v>
      </c>
      <c r="C104" s="43">
        <v>4537</v>
      </c>
      <c r="D104" s="44" t="s">
        <v>170</v>
      </c>
      <c r="E104" s="44" t="s">
        <v>127</v>
      </c>
      <c r="F104" s="44" t="s">
        <v>171</v>
      </c>
      <c r="G104" s="43">
        <v>3</v>
      </c>
      <c r="H104" s="43">
        <v>3</v>
      </c>
      <c r="I104" s="44" t="s">
        <v>172</v>
      </c>
      <c r="J104" s="44" t="s">
        <v>173</v>
      </c>
      <c r="K104" s="43">
        <v>1</v>
      </c>
      <c r="L104" s="44" t="s">
        <v>131</v>
      </c>
      <c r="M104" s="44" t="s">
        <v>121</v>
      </c>
      <c r="N104" s="45">
        <v>353</v>
      </c>
      <c r="O104" s="46"/>
      <c r="P104" s="46"/>
      <c r="Q104" s="46"/>
      <c r="R104" s="43" t="b">
        <v>1</v>
      </c>
      <c r="S104" s="44" t="s">
        <v>64</v>
      </c>
      <c r="T104" s="44" t="s">
        <v>121</v>
      </c>
      <c r="U104" s="44" t="s">
        <v>123</v>
      </c>
      <c r="V104" s="44" t="s">
        <v>132</v>
      </c>
      <c r="W104" s="44" t="s">
        <v>133</v>
      </c>
      <c r="X104" s="43" t="b">
        <v>0</v>
      </c>
      <c r="Y104" s="43" t="b">
        <v>0</v>
      </c>
    </row>
    <row r="105" spans="1:25" s="67" customFormat="1" ht="13.5" customHeight="1" hidden="1">
      <c r="A105" s="63">
        <v>4714</v>
      </c>
      <c r="B105" s="63" t="b">
        <v>0</v>
      </c>
      <c r="C105" s="63">
        <v>4623</v>
      </c>
      <c r="D105" s="64" t="s">
        <v>174</v>
      </c>
      <c r="E105" s="64" t="s">
        <v>175</v>
      </c>
      <c r="F105" s="64" t="s">
        <v>119</v>
      </c>
      <c r="G105" s="63">
        <v>4</v>
      </c>
      <c r="H105" s="63">
        <v>2</v>
      </c>
      <c r="I105" s="64" t="s">
        <v>176</v>
      </c>
      <c r="J105" s="64" t="s">
        <v>177</v>
      </c>
      <c r="K105" s="63">
        <v>1</v>
      </c>
      <c r="L105" s="64" t="s">
        <v>131</v>
      </c>
      <c r="M105" s="64" t="s">
        <v>121</v>
      </c>
      <c r="N105" s="65">
        <v>9186.28</v>
      </c>
      <c r="O105" s="66"/>
      <c r="P105" s="66"/>
      <c r="Q105" s="66"/>
      <c r="R105" s="63" t="b">
        <v>1</v>
      </c>
      <c r="S105" s="64" t="s">
        <v>64</v>
      </c>
      <c r="T105" s="64" t="s">
        <v>121</v>
      </c>
      <c r="U105" s="64" t="s">
        <v>123</v>
      </c>
      <c r="V105" s="64" t="s">
        <v>132</v>
      </c>
      <c r="W105" s="64" t="s">
        <v>133</v>
      </c>
      <c r="X105" s="63" t="b">
        <v>0</v>
      </c>
      <c r="Y105" s="63" t="b">
        <v>0</v>
      </c>
    </row>
    <row r="106" spans="1:25" s="47" customFormat="1" ht="12.75" hidden="1">
      <c r="A106" s="43">
        <v>5656</v>
      </c>
      <c r="B106" s="43" t="b">
        <v>0</v>
      </c>
      <c r="C106" s="43">
        <v>5560</v>
      </c>
      <c r="D106" s="44" t="s">
        <v>178</v>
      </c>
      <c r="E106" s="44" t="s">
        <v>140</v>
      </c>
      <c r="F106" s="44" t="s">
        <v>118</v>
      </c>
      <c r="G106" s="43">
        <v>1</v>
      </c>
      <c r="H106" s="43">
        <v>1</v>
      </c>
      <c r="I106" s="44" t="s">
        <v>141</v>
      </c>
      <c r="J106" s="44" t="s">
        <v>121</v>
      </c>
      <c r="K106" s="43">
        <v>1</v>
      </c>
      <c r="L106" s="44" t="s">
        <v>131</v>
      </c>
      <c r="M106" s="44" t="s">
        <v>121</v>
      </c>
      <c r="N106" s="45">
        <v>360</v>
      </c>
      <c r="O106" s="46"/>
      <c r="P106" s="46"/>
      <c r="Q106" s="46"/>
      <c r="R106" s="43" t="b">
        <v>1</v>
      </c>
      <c r="S106" s="44" t="s">
        <v>64</v>
      </c>
      <c r="T106" s="44" t="s">
        <v>121</v>
      </c>
      <c r="U106" s="44" t="s">
        <v>123</v>
      </c>
      <c r="V106" s="44" t="s">
        <v>132</v>
      </c>
      <c r="W106" s="44" t="s">
        <v>143</v>
      </c>
      <c r="X106" s="43" t="b">
        <v>0</v>
      </c>
      <c r="Y106" s="43" t="b">
        <v>0</v>
      </c>
    </row>
    <row r="107" spans="1:25" s="62" customFormat="1" ht="12.75" hidden="1">
      <c r="A107" s="58">
        <v>4756</v>
      </c>
      <c r="B107" s="58" t="b">
        <v>0</v>
      </c>
      <c r="C107" s="58">
        <v>4666</v>
      </c>
      <c r="D107" s="59" t="s">
        <v>179</v>
      </c>
      <c r="E107" s="59" t="s">
        <v>180</v>
      </c>
      <c r="F107" s="59" t="s">
        <v>135</v>
      </c>
      <c r="G107" s="58">
        <v>7</v>
      </c>
      <c r="H107" s="58">
        <v>2</v>
      </c>
      <c r="I107" s="59" t="s">
        <v>181</v>
      </c>
      <c r="J107" s="59" t="s">
        <v>182</v>
      </c>
      <c r="K107" s="58">
        <v>1</v>
      </c>
      <c r="L107" s="59" t="s">
        <v>131</v>
      </c>
      <c r="M107" s="59" t="s">
        <v>121</v>
      </c>
      <c r="N107" s="60">
        <v>2573.22</v>
      </c>
      <c r="O107" s="61"/>
      <c r="P107" s="61"/>
      <c r="Q107" s="61"/>
      <c r="R107" s="58" t="b">
        <v>1</v>
      </c>
      <c r="S107" s="59" t="s">
        <v>64</v>
      </c>
      <c r="T107" s="59" t="s">
        <v>121</v>
      </c>
      <c r="U107" s="59" t="s">
        <v>123</v>
      </c>
      <c r="V107" s="59" t="s">
        <v>132</v>
      </c>
      <c r="W107" s="59" t="s">
        <v>138</v>
      </c>
      <c r="X107" s="58" t="b">
        <v>0</v>
      </c>
      <c r="Y107" s="58" t="b">
        <v>0</v>
      </c>
    </row>
    <row r="108" spans="1:25" s="47" customFormat="1" ht="12.75" hidden="1">
      <c r="A108" s="43">
        <v>4453</v>
      </c>
      <c r="B108" s="43" t="b">
        <v>0</v>
      </c>
      <c r="C108" s="43">
        <v>4366</v>
      </c>
      <c r="D108" s="44" t="s">
        <v>183</v>
      </c>
      <c r="E108" s="44" t="s">
        <v>140</v>
      </c>
      <c r="F108" s="44" t="s">
        <v>184</v>
      </c>
      <c r="G108" s="46"/>
      <c r="H108" s="43">
        <v>2</v>
      </c>
      <c r="I108" s="44" t="s">
        <v>185</v>
      </c>
      <c r="J108" s="44" t="s">
        <v>121</v>
      </c>
      <c r="K108" s="43">
        <v>1</v>
      </c>
      <c r="L108" s="44" t="s">
        <v>122</v>
      </c>
      <c r="M108" s="44" t="s">
        <v>121</v>
      </c>
      <c r="N108" s="45">
        <v>320</v>
      </c>
      <c r="O108" s="46"/>
      <c r="P108" s="46"/>
      <c r="Q108" s="46"/>
      <c r="R108" s="43" t="b">
        <v>1</v>
      </c>
      <c r="S108" s="44" t="s">
        <v>64</v>
      </c>
      <c r="T108" s="44" t="s">
        <v>121</v>
      </c>
      <c r="U108" s="44" t="s">
        <v>123</v>
      </c>
      <c r="V108" s="44" t="s">
        <v>132</v>
      </c>
      <c r="W108" s="44" t="s">
        <v>133</v>
      </c>
      <c r="X108" s="43" t="b">
        <v>0</v>
      </c>
      <c r="Y108" s="43" t="b">
        <v>0</v>
      </c>
    </row>
    <row r="109" spans="1:25" s="47" customFormat="1" ht="12.75" hidden="1">
      <c r="A109" s="43">
        <v>4595</v>
      </c>
      <c r="B109" s="43" t="b">
        <v>0</v>
      </c>
      <c r="C109" s="43">
        <v>4507</v>
      </c>
      <c r="D109" s="44" t="s">
        <v>186</v>
      </c>
      <c r="E109" s="44" t="s">
        <v>145</v>
      </c>
      <c r="F109" s="44" t="s">
        <v>171</v>
      </c>
      <c r="G109" s="43">
        <v>1</v>
      </c>
      <c r="H109" s="43">
        <v>1</v>
      </c>
      <c r="I109" s="44" t="s">
        <v>187</v>
      </c>
      <c r="J109" s="44" t="s">
        <v>121</v>
      </c>
      <c r="K109" s="43">
        <v>1</v>
      </c>
      <c r="L109" s="44" t="s">
        <v>122</v>
      </c>
      <c r="M109" s="44" t="s">
        <v>121</v>
      </c>
      <c r="N109" s="45">
        <v>360</v>
      </c>
      <c r="O109" s="46"/>
      <c r="P109" s="46"/>
      <c r="Q109" s="46"/>
      <c r="R109" s="43" t="b">
        <v>1</v>
      </c>
      <c r="S109" s="44" t="s">
        <v>64</v>
      </c>
      <c r="T109" s="44" t="s">
        <v>121</v>
      </c>
      <c r="U109" s="44" t="s">
        <v>123</v>
      </c>
      <c r="V109" s="44" t="s">
        <v>132</v>
      </c>
      <c r="W109" s="44" t="s">
        <v>143</v>
      </c>
      <c r="X109" s="43" t="b">
        <v>0</v>
      </c>
      <c r="Y109" s="43" t="b">
        <v>0</v>
      </c>
    </row>
    <row r="110" spans="1:25" s="47" customFormat="1" ht="12.75" hidden="1">
      <c r="A110" s="43">
        <v>4604</v>
      </c>
      <c r="B110" s="43" t="b">
        <v>0</v>
      </c>
      <c r="C110" s="43">
        <v>4516</v>
      </c>
      <c r="D110" s="44" t="s">
        <v>188</v>
      </c>
      <c r="E110" s="44" t="s">
        <v>140</v>
      </c>
      <c r="F110" s="44" t="s">
        <v>118</v>
      </c>
      <c r="G110" s="43">
        <v>1</v>
      </c>
      <c r="H110" s="43">
        <v>1</v>
      </c>
      <c r="I110" s="44" t="s">
        <v>189</v>
      </c>
      <c r="J110" s="44" t="s">
        <v>121</v>
      </c>
      <c r="K110" s="43">
        <v>1</v>
      </c>
      <c r="L110" s="44" t="s">
        <v>122</v>
      </c>
      <c r="M110" s="44" t="s">
        <v>121</v>
      </c>
      <c r="N110" s="45">
        <v>260</v>
      </c>
      <c r="O110" s="46"/>
      <c r="P110" s="46"/>
      <c r="Q110" s="46"/>
      <c r="R110" s="43" t="b">
        <v>1</v>
      </c>
      <c r="S110" s="44" t="s">
        <v>64</v>
      </c>
      <c r="T110" s="44" t="s">
        <v>121</v>
      </c>
      <c r="U110" s="44" t="s">
        <v>123</v>
      </c>
      <c r="V110" s="44" t="s">
        <v>124</v>
      </c>
      <c r="W110" s="44" t="s">
        <v>125</v>
      </c>
      <c r="X110" s="43" t="b">
        <v>0</v>
      </c>
      <c r="Y110" s="43" t="b">
        <v>0</v>
      </c>
    </row>
    <row r="111" spans="1:25" s="47" customFormat="1" ht="12.75" hidden="1">
      <c r="A111" s="43">
        <v>4607</v>
      </c>
      <c r="B111" s="43" t="b">
        <v>0</v>
      </c>
      <c r="C111" s="43">
        <v>4518</v>
      </c>
      <c r="D111" s="44" t="s">
        <v>188</v>
      </c>
      <c r="E111" s="44" t="s">
        <v>171</v>
      </c>
      <c r="F111" s="44" t="s">
        <v>135</v>
      </c>
      <c r="G111" s="43">
        <v>1</v>
      </c>
      <c r="H111" s="43">
        <v>1</v>
      </c>
      <c r="I111" s="44" t="s">
        <v>141</v>
      </c>
      <c r="J111" s="44" t="s">
        <v>190</v>
      </c>
      <c r="K111" s="43">
        <v>1</v>
      </c>
      <c r="L111" s="44" t="s">
        <v>131</v>
      </c>
      <c r="M111" s="44" t="s">
        <v>121</v>
      </c>
      <c r="N111" s="45">
        <v>380</v>
      </c>
      <c r="O111" s="46"/>
      <c r="P111" s="46"/>
      <c r="Q111" s="46"/>
      <c r="R111" s="43" t="b">
        <v>1</v>
      </c>
      <c r="S111" s="44" t="s">
        <v>64</v>
      </c>
      <c r="T111" s="44" t="s">
        <v>121</v>
      </c>
      <c r="U111" s="44" t="s">
        <v>123</v>
      </c>
      <c r="V111" s="44" t="s">
        <v>132</v>
      </c>
      <c r="W111" s="44" t="s">
        <v>143</v>
      </c>
      <c r="X111" s="43" t="b">
        <v>0</v>
      </c>
      <c r="Y111" s="43" t="b">
        <v>0</v>
      </c>
    </row>
    <row r="112" spans="1:25" s="47" customFormat="1" ht="12.75" hidden="1">
      <c r="A112" s="43">
        <v>5115</v>
      </c>
      <c r="B112" s="43" t="b">
        <v>0</v>
      </c>
      <c r="C112" s="43">
        <v>5022</v>
      </c>
      <c r="D112" s="44" t="s">
        <v>191</v>
      </c>
      <c r="E112" s="44" t="s">
        <v>118</v>
      </c>
      <c r="F112" s="44" t="s">
        <v>119</v>
      </c>
      <c r="G112" s="43">
        <v>1</v>
      </c>
      <c r="H112" s="43">
        <v>1</v>
      </c>
      <c r="I112" s="44" t="s">
        <v>192</v>
      </c>
      <c r="J112" s="44" t="s">
        <v>121</v>
      </c>
      <c r="K112" s="43">
        <v>1</v>
      </c>
      <c r="L112" s="44" t="s">
        <v>122</v>
      </c>
      <c r="M112" s="44" t="s">
        <v>121</v>
      </c>
      <c r="N112" s="45">
        <v>360</v>
      </c>
      <c r="O112" s="46"/>
      <c r="P112" s="46"/>
      <c r="Q112" s="46"/>
      <c r="R112" s="43" t="b">
        <v>1</v>
      </c>
      <c r="S112" s="44" t="s">
        <v>64</v>
      </c>
      <c r="T112" s="44" t="s">
        <v>121</v>
      </c>
      <c r="U112" s="44" t="s">
        <v>123</v>
      </c>
      <c r="V112" s="44" t="s">
        <v>132</v>
      </c>
      <c r="W112" s="44" t="s">
        <v>143</v>
      </c>
      <c r="X112" s="43" t="b">
        <v>0</v>
      </c>
      <c r="Y112" s="43" t="b">
        <v>0</v>
      </c>
    </row>
    <row r="113" spans="1:25" s="47" customFormat="1" ht="12.75" hidden="1">
      <c r="A113" s="43">
        <v>5156</v>
      </c>
      <c r="B113" s="43" t="b">
        <v>0</v>
      </c>
      <c r="C113" s="43">
        <v>5063</v>
      </c>
      <c r="D113" s="44" t="s">
        <v>193</v>
      </c>
      <c r="E113" s="44" t="s">
        <v>127</v>
      </c>
      <c r="F113" s="44" t="s">
        <v>168</v>
      </c>
      <c r="G113" s="43">
        <v>1</v>
      </c>
      <c r="H113" s="43">
        <v>1</v>
      </c>
      <c r="I113" s="44" t="s">
        <v>194</v>
      </c>
      <c r="J113" s="44" t="s">
        <v>121</v>
      </c>
      <c r="K113" s="43">
        <v>1</v>
      </c>
      <c r="L113" s="44" t="s">
        <v>122</v>
      </c>
      <c r="M113" s="44" t="s">
        <v>121</v>
      </c>
      <c r="N113" s="45">
        <v>360</v>
      </c>
      <c r="O113" s="46"/>
      <c r="P113" s="46"/>
      <c r="Q113" s="46"/>
      <c r="R113" s="43" t="b">
        <v>1</v>
      </c>
      <c r="S113" s="44" t="s">
        <v>64</v>
      </c>
      <c r="T113" s="44" t="s">
        <v>121</v>
      </c>
      <c r="U113" s="44" t="s">
        <v>123</v>
      </c>
      <c r="V113" s="44" t="s">
        <v>124</v>
      </c>
      <c r="W113" s="44" t="s">
        <v>125</v>
      </c>
      <c r="X113" s="43" t="b">
        <v>0</v>
      </c>
      <c r="Y113" s="43" t="b">
        <v>0</v>
      </c>
    </row>
    <row r="114" spans="1:25" s="57" customFormat="1" ht="12.75" hidden="1">
      <c r="A114" s="53">
        <v>5175</v>
      </c>
      <c r="B114" s="53" t="b">
        <v>0</v>
      </c>
      <c r="C114" s="53">
        <v>5082</v>
      </c>
      <c r="D114" s="54" t="s">
        <v>195</v>
      </c>
      <c r="E114" s="54" t="s">
        <v>171</v>
      </c>
      <c r="F114" s="54" t="s">
        <v>135</v>
      </c>
      <c r="G114" s="53">
        <v>1</v>
      </c>
      <c r="H114" s="53">
        <v>2</v>
      </c>
      <c r="I114" s="54" t="s">
        <v>196</v>
      </c>
      <c r="J114" s="54" t="s">
        <v>197</v>
      </c>
      <c r="K114" s="53">
        <v>1</v>
      </c>
      <c r="L114" s="54" t="s">
        <v>131</v>
      </c>
      <c r="M114" s="54" t="s">
        <v>121</v>
      </c>
      <c r="N114" s="55">
        <v>362</v>
      </c>
      <c r="O114" s="56"/>
      <c r="P114" s="56"/>
      <c r="Q114" s="56"/>
      <c r="R114" s="53" t="b">
        <v>1</v>
      </c>
      <c r="S114" s="54" t="s">
        <v>64</v>
      </c>
      <c r="T114" s="54" t="s">
        <v>121</v>
      </c>
      <c r="U114" s="54" t="s">
        <v>123</v>
      </c>
      <c r="V114" s="54" t="s">
        <v>124</v>
      </c>
      <c r="W114" s="54" t="s">
        <v>198</v>
      </c>
      <c r="X114" s="53" t="b">
        <v>0</v>
      </c>
      <c r="Y114" s="53" t="b">
        <v>0</v>
      </c>
    </row>
    <row r="115" spans="1:25" s="47" customFormat="1" ht="12.75" hidden="1">
      <c r="A115" s="43">
        <v>5405</v>
      </c>
      <c r="B115" s="43" t="b">
        <v>0</v>
      </c>
      <c r="C115" s="43">
        <v>5312</v>
      </c>
      <c r="D115" s="44" t="s">
        <v>199</v>
      </c>
      <c r="E115" s="44" t="s">
        <v>180</v>
      </c>
      <c r="F115" s="44" t="s">
        <v>140</v>
      </c>
      <c r="G115" s="43">
        <v>1</v>
      </c>
      <c r="H115" s="43">
        <v>1</v>
      </c>
      <c r="I115" s="44" t="s">
        <v>200</v>
      </c>
      <c r="J115" s="44" t="s">
        <v>201</v>
      </c>
      <c r="K115" s="43">
        <v>1</v>
      </c>
      <c r="L115" s="44" t="s">
        <v>131</v>
      </c>
      <c r="M115" s="44" t="s">
        <v>121</v>
      </c>
      <c r="N115" s="45">
        <v>400</v>
      </c>
      <c r="O115" s="46"/>
      <c r="P115" s="46"/>
      <c r="Q115" s="46"/>
      <c r="R115" s="43" t="b">
        <v>1</v>
      </c>
      <c r="S115" s="44" t="s">
        <v>64</v>
      </c>
      <c r="T115" s="44" t="s">
        <v>121</v>
      </c>
      <c r="U115" s="44" t="s">
        <v>123</v>
      </c>
      <c r="V115" s="44" t="s">
        <v>132</v>
      </c>
      <c r="W115" s="44" t="s">
        <v>143</v>
      </c>
      <c r="X115" s="43" t="b">
        <v>0</v>
      </c>
      <c r="Y115" s="43" t="b">
        <v>0</v>
      </c>
    </row>
    <row r="116" spans="1:25" s="47" customFormat="1" ht="12.75" hidden="1">
      <c r="A116" s="43">
        <v>5510</v>
      </c>
      <c r="B116" s="43" t="b">
        <v>0</v>
      </c>
      <c r="C116" s="43">
        <v>5416</v>
      </c>
      <c r="D116" s="44" t="s">
        <v>202</v>
      </c>
      <c r="E116" s="44" t="s">
        <v>127</v>
      </c>
      <c r="F116" s="44" t="s">
        <v>168</v>
      </c>
      <c r="G116" s="43">
        <v>1</v>
      </c>
      <c r="H116" s="43">
        <v>1</v>
      </c>
      <c r="I116" s="44" t="s">
        <v>141</v>
      </c>
      <c r="J116" s="44" t="s">
        <v>203</v>
      </c>
      <c r="K116" s="43">
        <v>1</v>
      </c>
      <c r="L116" s="44" t="s">
        <v>131</v>
      </c>
      <c r="M116" s="44" t="s">
        <v>121</v>
      </c>
      <c r="N116" s="45">
        <v>390</v>
      </c>
      <c r="O116" s="46"/>
      <c r="P116" s="46"/>
      <c r="Q116" s="46"/>
      <c r="R116" s="43" t="b">
        <v>1</v>
      </c>
      <c r="S116" s="44" t="s">
        <v>64</v>
      </c>
      <c r="T116" s="44" t="s">
        <v>121</v>
      </c>
      <c r="U116" s="44" t="s">
        <v>123</v>
      </c>
      <c r="V116" s="44" t="s">
        <v>132</v>
      </c>
      <c r="W116" s="44" t="s">
        <v>143</v>
      </c>
      <c r="X116" s="43" t="b">
        <v>0</v>
      </c>
      <c r="Y116" s="43" t="b">
        <v>0</v>
      </c>
    </row>
    <row r="117" spans="1:25" s="52" customFormat="1" ht="12.75" hidden="1">
      <c r="A117" s="48">
        <v>5650</v>
      </c>
      <c r="B117" s="48" t="b">
        <v>0</v>
      </c>
      <c r="C117" s="48">
        <v>5554</v>
      </c>
      <c r="D117" s="49" t="s">
        <v>204</v>
      </c>
      <c r="E117" s="49" t="s">
        <v>205</v>
      </c>
      <c r="F117" s="49" t="s">
        <v>206</v>
      </c>
      <c r="G117" s="48">
        <v>1</v>
      </c>
      <c r="H117" s="48">
        <v>1</v>
      </c>
      <c r="I117" s="49" t="s">
        <v>207</v>
      </c>
      <c r="J117" s="49" t="s">
        <v>121</v>
      </c>
      <c r="K117" s="48">
        <v>1</v>
      </c>
      <c r="L117" s="49" t="s">
        <v>131</v>
      </c>
      <c r="M117" s="49" t="s">
        <v>121</v>
      </c>
      <c r="N117" s="50">
        <v>198.24</v>
      </c>
      <c r="O117" s="51"/>
      <c r="P117" s="51"/>
      <c r="Q117" s="51"/>
      <c r="R117" s="48" t="b">
        <v>1</v>
      </c>
      <c r="S117" s="49" t="s">
        <v>64</v>
      </c>
      <c r="T117" s="49" t="s">
        <v>121</v>
      </c>
      <c r="U117" s="49" t="s">
        <v>123</v>
      </c>
      <c r="V117" s="49" t="s">
        <v>132</v>
      </c>
      <c r="W117" s="49" t="s">
        <v>155</v>
      </c>
      <c r="X117" s="48" t="b">
        <v>0</v>
      </c>
      <c r="Y117" s="48" t="b">
        <v>0</v>
      </c>
    </row>
    <row r="118" spans="1:25" s="52" customFormat="1" ht="12.75" hidden="1">
      <c r="A118" s="48">
        <v>4509</v>
      </c>
      <c r="B118" s="48" t="b">
        <v>0</v>
      </c>
      <c r="C118" s="48">
        <v>4422</v>
      </c>
      <c r="D118" s="49" t="s">
        <v>208</v>
      </c>
      <c r="E118" s="49" t="s">
        <v>127</v>
      </c>
      <c r="F118" s="49" t="s">
        <v>209</v>
      </c>
      <c r="G118" s="48">
        <v>1</v>
      </c>
      <c r="H118" s="48">
        <v>2</v>
      </c>
      <c r="I118" s="49" t="s">
        <v>210</v>
      </c>
      <c r="J118" s="49" t="s">
        <v>121</v>
      </c>
      <c r="K118" s="48">
        <v>1</v>
      </c>
      <c r="L118" s="49" t="s">
        <v>131</v>
      </c>
      <c r="M118" s="49" t="s">
        <v>121</v>
      </c>
      <c r="N118" s="50">
        <v>449.1</v>
      </c>
      <c r="O118" s="51"/>
      <c r="P118" s="51"/>
      <c r="Q118" s="51"/>
      <c r="R118" s="48" t="b">
        <v>1</v>
      </c>
      <c r="S118" s="49" t="s">
        <v>64</v>
      </c>
      <c r="T118" s="49" t="s">
        <v>121</v>
      </c>
      <c r="U118" s="49" t="s">
        <v>123</v>
      </c>
      <c r="V118" s="49" t="s">
        <v>124</v>
      </c>
      <c r="W118" s="49" t="s">
        <v>211</v>
      </c>
      <c r="X118" s="48" t="b">
        <v>0</v>
      </c>
      <c r="Y118" s="48" t="b">
        <v>0</v>
      </c>
    </row>
    <row r="119" ht="12.75" hidden="1"/>
    <row r="120" spans="1:14" s="70" customFormat="1" ht="12.75" hidden="1">
      <c r="A120" s="70">
        <v>4813</v>
      </c>
      <c r="D120" s="71">
        <v>41734</v>
      </c>
      <c r="I120" s="72" t="s">
        <v>217</v>
      </c>
      <c r="N120" s="70">
        <v>573.5</v>
      </c>
    </row>
    <row r="121" spans="1:14" s="67" customFormat="1" ht="12.75" hidden="1">
      <c r="A121" s="67">
        <v>5292</v>
      </c>
      <c r="D121" s="68">
        <v>41899</v>
      </c>
      <c r="I121" s="69" t="s">
        <v>214</v>
      </c>
      <c r="N121" s="67">
        <v>4840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8" t="s">
        <v>68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69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78614.4+13828.56</f>
        <v>92442.95999999999</v>
      </c>
      <c r="C15" s="20">
        <v>0</v>
      </c>
      <c r="D15" s="20">
        <f>SUM(B15:C15)</f>
        <v>92442.95999999999</v>
      </c>
      <c r="E15" s="1"/>
      <c r="F15" s="1"/>
      <c r="G15" s="1"/>
      <c r="H15" s="1"/>
    </row>
    <row r="16" spans="1:8" ht="12.75">
      <c r="A16" s="5" t="s">
        <v>71</v>
      </c>
      <c r="B16" s="20">
        <f>50851.46+11802.37</f>
        <v>62653.83</v>
      </c>
      <c r="C16" s="20">
        <f>4339.86+1221.2</f>
        <v>5561.0599999999995</v>
      </c>
      <c r="D16" s="20">
        <f>SUM(B16:C16)</f>
        <v>68214.89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51288.99200000001</v>
      </c>
      <c r="C17" s="20">
        <f>H72+H77+H85</f>
        <v>31878.590000000004</v>
      </c>
      <c r="D17" s="20">
        <f>SUM(B17:C17)</f>
        <v>83167.58200000002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11364.837999999989</v>
      </c>
      <c r="C18" s="38">
        <f>C16-C17</f>
        <v>-26317.530000000006</v>
      </c>
      <c r="D18" s="38">
        <f>SUM(B18:C18)</f>
        <v>-14952.692000000017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-14952.692000000017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-66168.4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-81121.092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7" t="s">
        <v>60</v>
      </c>
      <c r="B26" s="78"/>
      <c r="C26" s="78"/>
      <c r="D26" s="78"/>
      <c r="E26" s="78"/>
      <c r="F26" s="78"/>
      <c r="G26" s="78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4.99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0.7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7.880000000000001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4.54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2.22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6.76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58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74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15091.416000000003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3978.0720000000006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2146.896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2146.896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1136.592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5556.6720000000005</v>
      </c>
      <c r="I47" s="35">
        <v>0.88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1452.3120000000001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31508.85600000001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74</v>
      </c>
    </row>
    <row r="52" spans="1:9" ht="40.5" customHeight="1">
      <c r="A52" s="85" t="s">
        <v>76</v>
      </c>
      <c r="B52" s="86"/>
      <c r="C52" s="86"/>
      <c r="D52" s="86"/>
      <c r="E52" s="86"/>
      <c r="F52" s="86"/>
      <c r="G52" s="87"/>
      <c r="H52" s="28">
        <f>250+250+5451.6</f>
        <v>5951.6</v>
      </c>
      <c r="I52" s="35">
        <v>0.7</v>
      </c>
    </row>
    <row r="53" spans="1:8" ht="24.75" customHeight="1">
      <c r="A53" s="90" t="s">
        <v>52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53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54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5951.6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74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f>12*B5*I59</f>
        <v>13828.536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13828.536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59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74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6693.264000000001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4735.8</v>
      </c>
      <c r="I67" s="35">
        <v>0.75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7956.144000000001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1515.4560000000001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2778.3360000000002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947.1600000000001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24626.160000000003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74</v>
      </c>
    </row>
    <row r="75" spans="1:8" ht="60.75" customHeight="1">
      <c r="A75" s="85" t="s">
        <v>77</v>
      </c>
      <c r="B75" s="86"/>
      <c r="C75" s="86"/>
      <c r="D75" s="86"/>
      <c r="E75" s="86"/>
      <c r="F75" s="86"/>
      <c r="G75" s="87"/>
      <c r="H75" s="28">
        <f>2690.2+1869.8+2043.07</f>
        <v>6603.07</v>
      </c>
    </row>
    <row r="76" spans="1:8" ht="34.5" customHeight="1">
      <c r="A76" s="90" t="s">
        <v>51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6603.07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74</v>
      </c>
    </row>
    <row r="80" spans="1:8" ht="29.25" customHeight="1">
      <c r="A80" s="85" t="s">
        <v>80</v>
      </c>
      <c r="B80" s="86"/>
      <c r="C80" s="86"/>
      <c r="D80" s="86"/>
      <c r="E80" s="86"/>
      <c r="F80" s="86"/>
      <c r="G80" s="87"/>
      <c r="H80" s="28">
        <v>0</v>
      </c>
    </row>
    <row r="81" spans="1:8" ht="29.25" customHeight="1">
      <c r="A81" s="85" t="s">
        <v>67</v>
      </c>
      <c r="B81" s="86"/>
      <c r="C81" s="86"/>
      <c r="D81" s="86"/>
      <c r="E81" s="86"/>
      <c r="F81" s="86"/>
      <c r="G81" s="87"/>
      <c r="H81" s="28">
        <v>0</v>
      </c>
    </row>
    <row r="82" spans="1:8" ht="31.5" customHeight="1">
      <c r="A82" s="99" t="s">
        <v>78</v>
      </c>
      <c r="B82" s="100"/>
      <c r="C82" s="100"/>
      <c r="D82" s="100"/>
      <c r="E82" s="100"/>
      <c r="F82" s="100"/>
      <c r="G82" s="101"/>
      <c r="H82" s="39">
        <v>0</v>
      </c>
    </row>
    <row r="83" spans="1:8" ht="24.75" customHeight="1">
      <c r="A83" s="90" t="s">
        <v>50</v>
      </c>
      <c r="B83" s="91"/>
      <c r="C83" s="91"/>
      <c r="D83" s="91"/>
      <c r="E83" s="91"/>
      <c r="F83" s="91"/>
      <c r="G83" s="92"/>
      <c r="H83" s="28">
        <v>0</v>
      </c>
    </row>
    <row r="84" spans="1:8" ht="49.5" customHeight="1">
      <c r="A84" s="96" t="s">
        <v>79</v>
      </c>
      <c r="B84" s="97"/>
      <c r="C84" s="97"/>
      <c r="D84" s="97"/>
      <c r="E84" s="97"/>
      <c r="F84" s="97"/>
      <c r="G84" s="98"/>
      <c r="H84" s="28">
        <f>134.5+285.56+229.3</f>
        <v>649.36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649.36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2015-04-15T02:34:46Z</dcterms:modified>
  <cp:category/>
  <cp:version/>
  <cp:contentType/>
  <cp:contentStatus/>
</cp:coreProperties>
</file>