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<sst xmlns="http://schemas.openxmlformats.org/spreadsheetml/2006/main" count="234" uniqueCount="146">
  <si>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</si>
  <si>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</si>
  <si>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</si>
  <si>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</si>
  <si>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</si>
  <si>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</si>
  <si>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</si>
  <si>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</si>
  <si>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</si>
  <si>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</si>
  <si>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</si>
  <si>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</si>
  <si>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</si>
  <si>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</si>
  <si>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</si>
  <si>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</si>
  <si>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</si>
  <si>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</si>
  <si>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</si>
  <si>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</si>
  <si>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</si>
  <si>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</si>
  <si>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</si>
  <si>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</si>
  <si>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</si>
  <si>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</si>
  <si>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</si>
  <si>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</si>
  <si>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</si>
  <si>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</si>
  <si>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</si>
  <si>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</si>
  <si>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</si>
  <si>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</si>
  <si>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</si>
  <si>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</si>
  <si>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</si>
  <si>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</si>
  <si>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</si>
  <si>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</si>
  <si>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</si>
  <si>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</si>
  <si>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</si>
  <si>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</si>
  <si>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</si>
  <si>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</si>
  <si>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</si>
  <si>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</si>
  <si>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</si>
  <si>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</si>
  <si>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</si>
  <si>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</si>
  <si>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</si>
  <si>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</si>
  <si>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</si>
  <si>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</si>
  <si>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</si>
  <si>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</si>
  <si>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</si>
  <si>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</si>
  <si>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</si>
  <si>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</si>
  <si>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</si>
  <si>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</si>
  <si>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t>ул.Обская,52</t>
  </si>
  <si>
    <t>323,1</t>
  </si>
  <si>
    <t>10 шт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</si>
  <si>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 xml:space="preserve">  </t>
    </r>
    <r>
      <rPr>
        <sz val="8"/>
        <rFont val="Arial Cyr"/>
        <family val="2"/>
      </rPr>
      <t xml:space="preserve">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</si>
  <si>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</t>
    </r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</si>
  <si>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</si>
  <si>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</si>
  <si>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</si>
  <si>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</si>
  <si>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</si>
  <si>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</si>
  <si>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</si>
  <si>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t>17 чел.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</si>
  <si>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 </t>
    </r>
    <r>
      <rPr>
        <sz val="8"/>
        <color indexed="12"/>
        <rFont val="Arial Cyr"/>
        <family val="0"/>
      </rPr>
      <t xml:space="preserve">– выполняется собственниками самостоятельно                                                                                                                                                                               </t>
    </r>
    <r>
      <rPr>
        <b/>
        <sz val="8"/>
        <color indexed="12"/>
        <rFont val="Arial Cyr"/>
        <family val="0"/>
      </rPr>
      <t xml:space="preserve">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</si>
  <si>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</si>
  <si>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-</t>
    </r>
    <r>
      <rPr>
        <b/>
        <sz val="8"/>
        <rFont val="Arial Cyr"/>
        <family val="0"/>
      </rPr>
      <t xml:space="preserve">Уборка мусора на контейнерной площадке  - июль, август, сентябрь                                                                                     - Вывоз снега с придомовой территории- март   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Доля собственников в проведение капитального ремонта электроснабжения дома    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</si>
  <si>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 xml:space="preserve"> Сброс снега с кровли- февраль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</si>
  <si>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</si>
  <si>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выполняется собственниками самостоятельно 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</si>
  <si>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– выполняется собственниками самостоятельно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</si>
  <si>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 </t>
    </r>
    <r>
      <rPr>
        <sz val="8"/>
        <color indexed="12"/>
        <rFont val="Arial Cyr"/>
        <family val="0"/>
      </rPr>
      <t xml:space="preserve">– выполняется собственниками самостоятельно                                                                     </t>
    </r>
  </si>
  <si>
    <t>338,87</t>
  </si>
  <si>
    <t>24 чел.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</si>
  <si>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</si>
  <si>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</si>
  <si>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</si>
  <si>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</si>
  <si>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</si>
  <si>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</si>
  <si>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</si>
  <si>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</si>
  <si>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</si>
  <si>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</si>
  <si>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</si>
  <si>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</si>
  <si>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</si>
  <si>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</si>
  <si>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</si>
  <si>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</si>
  <si>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</si>
  <si>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</si>
  <si>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</si>
  <si>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</si>
  <si>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</si>
  <si>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</si>
  <si>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</si>
  <si>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</si>
  <si>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</si>
  <si>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</si>
  <si>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</si>
  <si>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</si>
  <si>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</si>
  <si>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</si>
  <si>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</si>
  <si>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</si>
  <si>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</si>
  <si>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03.12.14</t>
  </si>
  <si>
    <t>08:00</t>
  </si>
  <si>
    <t>08:45</t>
  </si>
  <si>
    <t>Сброс снежных навесов с кровли ж/д - 20 м/п.</t>
  </si>
  <si>
    <t/>
  </si>
  <si>
    <t>мн.дом</t>
  </si>
  <si>
    <t>Содержание общего имущества</t>
  </si>
  <si>
    <t>СОИ (системы)</t>
  </si>
  <si>
    <t>Крыши и водосточные системы</t>
  </si>
  <si>
    <t>06.02.14</t>
  </si>
  <si>
    <t>09:00</t>
  </si>
  <si>
    <t>09:30</t>
  </si>
  <si>
    <t>Произвели осмотр ХВС.</t>
  </si>
  <si>
    <t>квартира</t>
  </si>
  <si>
    <t>Водопровод и канализация, горячее водоснабжение</t>
  </si>
  <si>
    <t>27.03.14</t>
  </si>
  <si>
    <t>16:00</t>
  </si>
  <si>
    <t>17:00</t>
  </si>
  <si>
    <t>Не обнаружено "левых " подключений.</t>
  </si>
  <si>
    <t>Электроснабжение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</si>
  <si>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 xml:space="preserve"> Сброс снега</t>
    </r>
  </si>
  <si>
    <t>по содержанию и ремонту общего имущества в многоквартирном доме за период:  2014г.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</si>
  <si>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</t>
    </r>
    <r>
      <rPr>
        <b/>
        <sz val="8"/>
        <rFont val="Arial Cyr"/>
        <family val="0"/>
      </rPr>
      <t>Очистка контейнерной площадки от мусора (май)                                                                                                                        -</t>
    </r>
  </si>
  <si>
    <t>очистка КП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</si>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</sst>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1" fillId="3" borderId="0" xfId="53" applyFill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28" borderId="0" xfId="53" applyFill="1" applyAlignment="1">
      <alignment/>
      <protection/>
    </xf>
    <xf numFmtId="0" fontId="0" fillId="28" borderId="0" xfId="0" applyFill="1" applyAlignment="1">
      <alignment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29" borderId="11" xfId="0" applyFont="1" applyFill="1" applyBorder="1" applyAlignment="1">
      <alignment horizontal="center"/>
    </xf>
    <xf numFmtId="0" fontId="16" fillId="29" borderId="12" xfId="0" applyFont="1" applyFill="1" applyBorder="1" applyAlignment="1">
      <alignment horizontal="center"/>
    </xf>
    <xf numFmtId="0" fontId="16" fillId="29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0"/>
  <sheetViews>
    <sheetView tabSelected="1" workbookViewId="0" topLeftCell="A1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2.875" style="33" customWidth="1"/>
  </cols>
  <sheetData>
    <row r="1" spans="1:9" ht="15.75">
      <c r="A1" s="69" t="s">
        <v>69</v>
      </c>
      <c r="B1" s="69"/>
      <c r="C1" s="69"/>
      <c r="D1" s="69"/>
      <c r="E1" s="69"/>
      <c r="F1" s="69"/>
      <c r="G1" s="69"/>
      <c r="H1" s="69"/>
      <c r="I1" s="31"/>
    </row>
    <row r="2" spans="1:9" ht="12.75" customHeight="1">
      <c r="A2" s="70" t="s">
        <v>141</v>
      </c>
      <c r="B2" s="70"/>
      <c r="C2" s="70"/>
      <c r="D2" s="70"/>
      <c r="E2" s="70"/>
      <c r="F2" s="70"/>
      <c r="G2" s="70"/>
      <c r="H2" s="70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144</v>
      </c>
      <c r="I4" s="34"/>
    </row>
    <row r="5" spans="1:9" s="15" customFormat="1" ht="11.25">
      <c r="A5" s="12" t="s">
        <v>7</v>
      </c>
      <c r="B5" s="30" t="s">
        <v>85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86</v>
      </c>
      <c r="C6" s="13"/>
      <c r="D6" s="12"/>
      <c r="E6" s="12" t="s">
        <v>12</v>
      </c>
      <c r="F6" s="13"/>
      <c r="G6" s="14"/>
      <c r="H6" s="30" t="s">
        <v>145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87</v>
      </c>
      <c r="B15" s="20">
        <f>8905.62+50627.46</f>
        <v>59533.08</v>
      </c>
      <c r="C15" s="20">
        <f>0</f>
        <v>0</v>
      </c>
      <c r="D15" s="20">
        <f>SUM(B15:C15)</f>
        <v>59533.08</v>
      </c>
      <c r="E15" s="1"/>
      <c r="F15" s="1"/>
      <c r="G15" s="1"/>
      <c r="H15" s="1"/>
    </row>
    <row r="16" spans="1:8" ht="12.75">
      <c r="A16" s="24" t="s">
        <v>88</v>
      </c>
      <c r="B16" s="20">
        <f>4689.9+26940.67+135.49</f>
        <v>31766.06</v>
      </c>
      <c r="C16" s="20">
        <f>99.25+23.86</f>
        <v>123.11</v>
      </c>
      <c r="D16" s="20">
        <f>SUM(B16:C16)</f>
        <v>31889.170000000002</v>
      </c>
      <c r="E16" s="1"/>
      <c r="F16" s="1"/>
      <c r="G16" s="1"/>
      <c r="H16" s="1"/>
    </row>
    <row r="17" spans="1:8" ht="12.75">
      <c r="A17" s="5" t="s">
        <v>89</v>
      </c>
      <c r="B17" s="39">
        <f>H49+H56+H61</f>
        <v>29692.755599999997</v>
      </c>
      <c r="C17" s="39">
        <f>H72+H77+H85</f>
        <v>17131.582</v>
      </c>
      <c r="D17" s="39">
        <f>SUM(B17:C17)</f>
        <v>46824.3376</v>
      </c>
      <c r="E17" s="1"/>
      <c r="F17" s="1"/>
      <c r="G17" s="1"/>
      <c r="H17" s="1"/>
    </row>
    <row r="18" spans="1:8" ht="12.75">
      <c r="A18" s="5" t="s">
        <v>90</v>
      </c>
      <c r="B18" s="38">
        <f>B16-B17</f>
        <v>2073.3044000000045</v>
      </c>
      <c r="C18" s="38">
        <f>C16-C17</f>
        <v>-17008.471999999998</v>
      </c>
      <c r="D18" s="38">
        <f>SUM(B18:C18)</f>
        <v>-14935.167599999993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91</v>
      </c>
      <c r="D20" s="36">
        <f>D18</f>
        <v>-14935.167599999993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92</v>
      </c>
      <c r="D22" s="36">
        <v>-73730.866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93</v>
      </c>
      <c r="D24" s="36">
        <f>D20+D22</f>
        <v>-88666.0336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58" t="s">
        <v>60</v>
      </c>
      <c r="B26" s="59"/>
      <c r="C26" s="59"/>
      <c r="D26" s="59"/>
      <c r="E26" s="59"/>
      <c r="F26" s="59"/>
      <c r="G26" s="59"/>
      <c r="H26" s="25" t="s">
        <v>20</v>
      </c>
    </row>
    <row r="27" spans="1:8" ht="12.75" customHeight="1">
      <c r="A27" s="54" t="s">
        <v>21</v>
      </c>
      <c r="B27" s="54"/>
      <c r="C27" s="54"/>
      <c r="D27" s="54"/>
      <c r="E27" s="54"/>
      <c r="F27" s="54"/>
      <c r="G27" s="54"/>
      <c r="H27" s="26">
        <v>4.99</v>
      </c>
    </row>
    <row r="28" spans="1:8" ht="12.75" customHeight="1">
      <c r="A28" s="54" t="s">
        <v>22</v>
      </c>
      <c r="B28" s="54"/>
      <c r="C28" s="54"/>
      <c r="D28" s="54"/>
      <c r="E28" s="54"/>
      <c r="F28" s="54"/>
      <c r="G28" s="54"/>
      <c r="H28" s="26">
        <v>0.7</v>
      </c>
    </row>
    <row r="29" spans="1:8" ht="12.75" customHeight="1">
      <c r="A29" s="54" t="s">
        <v>17</v>
      </c>
      <c r="B29" s="54"/>
      <c r="C29" s="54"/>
      <c r="D29" s="54"/>
      <c r="E29" s="54"/>
      <c r="F29" s="54"/>
      <c r="G29" s="54"/>
      <c r="H29" s="26">
        <v>2.19</v>
      </c>
    </row>
    <row r="30" spans="1:8" ht="12.75" customHeight="1">
      <c r="A30" s="55" t="s">
        <v>18</v>
      </c>
      <c r="B30" s="56"/>
      <c r="C30" s="56"/>
      <c r="D30" s="56"/>
      <c r="E30" s="56"/>
      <c r="F30" s="56"/>
      <c r="G30" s="57"/>
      <c r="H30" s="27">
        <f>SUM(H27:H29)</f>
        <v>7.880000000000001</v>
      </c>
    </row>
    <row r="31" spans="1:8" ht="12.75" customHeight="1">
      <c r="A31" s="54"/>
      <c r="B31" s="54"/>
      <c r="C31" s="54"/>
      <c r="D31" s="54"/>
      <c r="E31" s="54"/>
      <c r="F31" s="54"/>
      <c r="G31" s="54"/>
      <c r="H31" s="26"/>
    </row>
    <row r="32" spans="1:8" ht="12.75" customHeight="1">
      <c r="A32" s="54" t="s">
        <v>23</v>
      </c>
      <c r="B32" s="54"/>
      <c r="C32" s="54"/>
      <c r="D32" s="54"/>
      <c r="E32" s="54"/>
      <c r="F32" s="54"/>
      <c r="G32" s="54"/>
      <c r="H32" s="26">
        <v>4.54</v>
      </c>
    </row>
    <row r="33" spans="1:8" ht="12.75" customHeight="1">
      <c r="A33" s="54" t="s">
        <v>24</v>
      </c>
      <c r="B33" s="54"/>
      <c r="C33" s="54"/>
      <c r="D33" s="54"/>
      <c r="E33" s="54"/>
      <c r="F33" s="54"/>
      <c r="G33" s="54"/>
      <c r="H33" s="26">
        <v>0</v>
      </c>
    </row>
    <row r="34" spans="1:8" ht="12.75" customHeight="1">
      <c r="A34" s="54" t="s">
        <v>25</v>
      </c>
      <c r="B34" s="54"/>
      <c r="C34" s="54"/>
      <c r="D34" s="54"/>
      <c r="E34" s="54"/>
      <c r="F34" s="54"/>
      <c r="G34" s="54"/>
      <c r="H34" s="26">
        <v>2.22</v>
      </c>
    </row>
    <row r="35" spans="1:8" ht="12.75" customHeight="1">
      <c r="A35" s="55" t="s">
        <v>19</v>
      </c>
      <c r="B35" s="56"/>
      <c r="C35" s="56"/>
      <c r="D35" s="56"/>
      <c r="E35" s="56"/>
      <c r="F35" s="56"/>
      <c r="G35" s="57"/>
      <c r="H35" s="27">
        <f>SUM(H32:H34)</f>
        <v>6.76</v>
      </c>
    </row>
    <row r="36" spans="1:8" ht="12.75" customHeight="1">
      <c r="A36" s="54"/>
      <c r="B36" s="54"/>
      <c r="C36" s="54"/>
      <c r="D36" s="54"/>
      <c r="E36" s="54"/>
      <c r="F36" s="54"/>
      <c r="G36" s="54"/>
      <c r="H36" s="26"/>
    </row>
    <row r="37" spans="1:8" ht="12.75" customHeight="1">
      <c r="A37" s="55" t="s">
        <v>28</v>
      </c>
      <c r="B37" s="56"/>
      <c r="C37" s="56"/>
      <c r="D37" s="56"/>
      <c r="E37" s="56"/>
      <c r="F37" s="56"/>
      <c r="G37" s="57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4" t="s">
        <v>58</v>
      </c>
      <c r="B39" s="75"/>
      <c r="C39" s="75"/>
      <c r="D39" s="75"/>
      <c r="E39" s="75"/>
      <c r="F39" s="75"/>
      <c r="G39" s="75"/>
      <c r="H39" s="76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2" t="s">
        <v>29</v>
      </c>
      <c r="B41" s="63"/>
      <c r="C41" s="63"/>
      <c r="D41" s="64"/>
      <c r="E41" s="64"/>
      <c r="F41" s="64"/>
      <c r="G41" s="65"/>
      <c r="H41" s="4" t="s">
        <v>94</v>
      </c>
    </row>
    <row r="42" spans="1:9" ht="47.25" customHeight="1">
      <c r="A42" s="66" t="s">
        <v>30</v>
      </c>
      <c r="B42" s="67"/>
      <c r="C42" s="67"/>
      <c r="D42" s="67"/>
      <c r="E42" s="67"/>
      <c r="F42" s="67"/>
      <c r="G42" s="68"/>
      <c r="H42" s="28">
        <f>12*B5*I42</f>
        <v>9718.7916</v>
      </c>
      <c r="I42" s="35">
        <v>2.39</v>
      </c>
    </row>
    <row r="43" spans="1:9" ht="24.75" customHeight="1">
      <c r="A43" s="71" t="s">
        <v>31</v>
      </c>
      <c r="B43" s="72"/>
      <c r="C43" s="72"/>
      <c r="D43" s="72"/>
      <c r="E43" s="72"/>
      <c r="F43" s="72"/>
      <c r="G43" s="73"/>
      <c r="H43" s="28">
        <f>12*I43*B5</f>
        <v>2561.8572000000004</v>
      </c>
      <c r="I43" s="35">
        <v>0.63</v>
      </c>
    </row>
    <row r="44" spans="1:9" ht="13.5" customHeight="1">
      <c r="A44" s="60" t="s">
        <v>32</v>
      </c>
      <c r="B44" s="61"/>
      <c r="C44" s="61"/>
      <c r="D44" s="61"/>
      <c r="E44" s="61"/>
      <c r="F44" s="61"/>
      <c r="G44" s="61"/>
      <c r="H44" s="28">
        <f>12*B5*I44</f>
        <v>1382.5896</v>
      </c>
      <c r="I44" s="35">
        <v>0.34</v>
      </c>
    </row>
    <row r="45" spans="1:9" ht="24.75" customHeight="1">
      <c r="A45" s="71" t="s">
        <v>33</v>
      </c>
      <c r="B45" s="72"/>
      <c r="C45" s="72"/>
      <c r="D45" s="72"/>
      <c r="E45" s="72"/>
      <c r="F45" s="72"/>
      <c r="G45" s="73"/>
      <c r="H45" s="28">
        <f>12*B5*I45</f>
        <v>1382.5896</v>
      </c>
      <c r="I45" s="35">
        <v>0.34</v>
      </c>
    </row>
    <row r="46" spans="1:9" ht="13.5" customHeight="1">
      <c r="A46" s="60" t="s">
        <v>34</v>
      </c>
      <c r="B46" s="61"/>
      <c r="C46" s="61"/>
      <c r="D46" s="61"/>
      <c r="E46" s="61"/>
      <c r="F46" s="61"/>
      <c r="G46" s="61"/>
      <c r="H46" s="28">
        <f>12*B5*I46</f>
        <v>731.9592</v>
      </c>
      <c r="I46" s="35">
        <v>0.18</v>
      </c>
    </row>
    <row r="47" spans="1:9" ht="47.25" customHeight="1">
      <c r="A47" s="66" t="s">
        <v>36</v>
      </c>
      <c r="B47" s="67"/>
      <c r="C47" s="67"/>
      <c r="D47" s="67"/>
      <c r="E47" s="67"/>
      <c r="F47" s="67"/>
      <c r="G47" s="68"/>
      <c r="H47" s="28">
        <f>12*B5*I47</f>
        <v>3578.4672</v>
      </c>
      <c r="I47" s="35">
        <v>0.88</v>
      </c>
    </row>
    <row r="48" spans="1:9" ht="24.75" customHeight="1">
      <c r="A48" s="71" t="s">
        <v>35</v>
      </c>
      <c r="B48" s="72"/>
      <c r="C48" s="72"/>
      <c r="D48" s="72"/>
      <c r="E48" s="72"/>
      <c r="F48" s="72"/>
      <c r="G48" s="73"/>
      <c r="H48" s="28">
        <f>12*B5*I48</f>
        <v>935.2812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20291.5356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2" t="s">
        <v>37</v>
      </c>
      <c r="B51" s="63"/>
      <c r="C51" s="63"/>
      <c r="D51" s="64"/>
      <c r="E51" s="64"/>
      <c r="F51" s="64"/>
      <c r="G51" s="65"/>
      <c r="H51" s="4" t="s">
        <v>94</v>
      </c>
    </row>
    <row r="52" spans="1:9" ht="24" customHeight="1">
      <c r="A52" s="66" t="s">
        <v>140</v>
      </c>
      <c r="B52" s="67"/>
      <c r="C52" s="67"/>
      <c r="D52" s="67"/>
      <c r="E52" s="67"/>
      <c r="F52" s="67"/>
      <c r="G52" s="68"/>
      <c r="H52" s="28">
        <v>495.6</v>
      </c>
      <c r="I52" s="35">
        <v>0.7</v>
      </c>
    </row>
    <row r="53" spans="1:8" ht="24.75" customHeight="1">
      <c r="A53" s="71" t="s">
        <v>52</v>
      </c>
      <c r="B53" s="72"/>
      <c r="C53" s="72"/>
      <c r="D53" s="72"/>
      <c r="E53" s="72"/>
      <c r="F53" s="72"/>
      <c r="G53" s="73"/>
      <c r="H53" s="28">
        <v>0</v>
      </c>
    </row>
    <row r="54" spans="1:8" ht="24.75" customHeight="1">
      <c r="A54" s="71" t="s">
        <v>53</v>
      </c>
      <c r="B54" s="72"/>
      <c r="C54" s="72"/>
      <c r="D54" s="72"/>
      <c r="E54" s="72"/>
      <c r="F54" s="72"/>
      <c r="G54" s="73"/>
      <c r="H54" s="28">
        <v>0</v>
      </c>
    </row>
    <row r="55" spans="1:8" ht="36" customHeight="1">
      <c r="A55" s="71" t="s">
        <v>54</v>
      </c>
      <c r="B55" s="72"/>
      <c r="C55" s="72"/>
      <c r="D55" s="72"/>
      <c r="E55" s="72"/>
      <c r="F55" s="72"/>
      <c r="G55" s="73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495.6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2" t="s">
        <v>45</v>
      </c>
      <c r="B58" s="63"/>
      <c r="C58" s="63"/>
      <c r="D58" s="64"/>
      <c r="E58" s="64"/>
      <c r="F58" s="64"/>
      <c r="G58" s="65"/>
      <c r="H58" s="4" t="s">
        <v>94</v>
      </c>
    </row>
    <row r="59" spans="1:9" ht="12.75" customHeight="1">
      <c r="A59" s="66" t="s">
        <v>44</v>
      </c>
      <c r="B59" s="67"/>
      <c r="C59" s="67"/>
      <c r="D59" s="67"/>
      <c r="E59" s="67"/>
      <c r="F59" s="67"/>
      <c r="G59" s="68"/>
      <c r="H59" s="28">
        <v>8905.62</v>
      </c>
      <c r="I59" s="35">
        <v>2.19</v>
      </c>
    </row>
    <row r="60" spans="1:8" ht="24" customHeight="1">
      <c r="A60" s="66" t="s">
        <v>49</v>
      </c>
      <c r="B60" s="67"/>
      <c r="C60" s="67"/>
      <c r="D60" s="67"/>
      <c r="E60" s="67"/>
      <c r="F60" s="67"/>
      <c r="G60" s="68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8905.62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4" t="s">
        <v>59</v>
      </c>
      <c r="B63" s="75"/>
      <c r="C63" s="75"/>
      <c r="D63" s="75"/>
      <c r="E63" s="75"/>
      <c r="F63" s="75"/>
      <c r="G63" s="75"/>
      <c r="H63" s="76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2" t="s">
        <v>43</v>
      </c>
      <c r="B65" s="63"/>
      <c r="C65" s="63"/>
      <c r="D65" s="64"/>
      <c r="E65" s="64"/>
      <c r="F65" s="64"/>
      <c r="G65" s="65"/>
      <c r="H65" s="4" t="s">
        <v>94</v>
      </c>
    </row>
    <row r="66" spans="1:9" ht="36.75" customHeight="1">
      <c r="A66" s="66" t="s">
        <v>38</v>
      </c>
      <c r="B66" s="67"/>
      <c r="C66" s="67"/>
      <c r="D66" s="67"/>
      <c r="E66" s="67"/>
      <c r="F66" s="67"/>
      <c r="G66" s="68"/>
      <c r="H66" s="28">
        <f>12*B5*I66</f>
        <v>4310.4264</v>
      </c>
      <c r="I66" s="35">
        <v>1.06</v>
      </c>
    </row>
    <row r="67" spans="1:9" ht="24.75" customHeight="1">
      <c r="A67" s="71" t="s">
        <v>39</v>
      </c>
      <c r="B67" s="72"/>
      <c r="C67" s="72"/>
      <c r="D67" s="72"/>
      <c r="E67" s="72"/>
      <c r="F67" s="72"/>
      <c r="G67" s="73"/>
      <c r="H67" s="28">
        <f>12*B5*I67</f>
        <v>3659.7960000000003</v>
      </c>
      <c r="I67" s="35">
        <v>0.9</v>
      </c>
    </row>
    <row r="68" spans="1:9" ht="36.75" customHeight="1">
      <c r="A68" s="66" t="s">
        <v>48</v>
      </c>
      <c r="B68" s="67"/>
      <c r="C68" s="67"/>
      <c r="D68" s="67"/>
      <c r="E68" s="67"/>
      <c r="F68" s="67"/>
      <c r="G68" s="68"/>
      <c r="H68" s="28">
        <f>12*B5*I68</f>
        <v>5123.7144</v>
      </c>
      <c r="I68" s="35">
        <v>1.26</v>
      </c>
    </row>
    <row r="69" spans="1:9" ht="24.75" customHeight="1">
      <c r="A69" s="71" t="s">
        <v>40</v>
      </c>
      <c r="B69" s="72"/>
      <c r="C69" s="72"/>
      <c r="D69" s="72"/>
      <c r="E69" s="72"/>
      <c r="F69" s="72"/>
      <c r="G69" s="73"/>
      <c r="H69" s="28">
        <f>12*B5*I69</f>
        <v>975.9456</v>
      </c>
      <c r="I69" s="35">
        <v>0.24</v>
      </c>
    </row>
    <row r="70" spans="1:9" ht="25.5" customHeight="1">
      <c r="A70" s="66" t="s">
        <v>41</v>
      </c>
      <c r="B70" s="67"/>
      <c r="C70" s="67"/>
      <c r="D70" s="67"/>
      <c r="E70" s="67"/>
      <c r="F70" s="67"/>
      <c r="G70" s="68"/>
      <c r="H70" s="28">
        <f>12*B5*I70</f>
        <v>1789.2336</v>
      </c>
      <c r="I70" s="35">
        <v>0.44</v>
      </c>
    </row>
    <row r="71" spans="1:9" ht="24.75" customHeight="1">
      <c r="A71" s="71" t="s">
        <v>42</v>
      </c>
      <c r="B71" s="72"/>
      <c r="C71" s="72"/>
      <c r="D71" s="72"/>
      <c r="E71" s="72"/>
      <c r="F71" s="72"/>
      <c r="G71" s="73"/>
      <c r="H71" s="28">
        <f>12*B5*I71</f>
        <v>609.966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16469.082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2" t="s">
        <v>46</v>
      </c>
      <c r="B74" s="63"/>
      <c r="C74" s="63"/>
      <c r="D74" s="64"/>
      <c r="E74" s="64"/>
      <c r="F74" s="64"/>
      <c r="G74" s="65"/>
      <c r="H74" s="4" t="s">
        <v>94</v>
      </c>
    </row>
    <row r="75" spans="1:8" ht="21.75" customHeight="1">
      <c r="A75" s="66" t="s">
        <v>81</v>
      </c>
      <c r="B75" s="67"/>
      <c r="C75" s="67"/>
      <c r="D75" s="67"/>
      <c r="E75" s="67"/>
      <c r="F75" s="67"/>
      <c r="G75" s="68"/>
      <c r="H75" s="28">
        <v>0</v>
      </c>
    </row>
    <row r="76" spans="1:8" ht="34.5" customHeight="1">
      <c r="A76" s="71" t="s">
        <v>51</v>
      </c>
      <c r="B76" s="72"/>
      <c r="C76" s="72"/>
      <c r="D76" s="72"/>
      <c r="E76" s="72"/>
      <c r="F76" s="72"/>
      <c r="G76" s="73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2" t="s">
        <v>47</v>
      </c>
      <c r="B79" s="63"/>
      <c r="C79" s="63"/>
      <c r="D79" s="64"/>
      <c r="E79" s="64"/>
      <c r="F79" s="64"/>
      <c r="G79" s="65"/>
      <c r="H79" s="4" t="s">
        <v>94</v>
      </c>
    </row>
    <row r="80" spans="1:8" ht="25.5" customHeight="1">
      <c r="A80" s="66" t="s">
        <v>82</v>
      </c>
      <c r="B80" s="67"/>
      <c r="C80" s="67"/>
      <c r="D80" s="67"/>
      <c r="E80" s="67"/>
      <c r="F80" s="67"/>
      <c r="G80" s="68"/>
      <c r="H80" s="28">
        <v>0</v>
      </c>
    </row>
    <row r="81" spans="1:8" ht="29.25" customHeight="1">
      <c r="A81" s="66" t="s">
        <v>83</v>
      </c>
      <c r="B81" s="67"/>
      <c r="C81" s="67"/>
      <c r="D81" s="67"/>
      <c r="E81" s="67"/>
      <c r="F81" s="67"/>
      <c r="G81" s="68"/>
      <c r="H81" s="28">
        <v>0</v>
      </c>
    </row>
    <row r="82" spans="1:8" ht="30.75" customHeight="1">
      <c r="A82" s="80" t="s">
        <v>84</v>
      </c>
      <c r="B82" s="81"/>
      <c r="C82" s="81"/>
      <c r="D82" s="81"/>
      <c r="E82" s="81"/>
      <c r="F82" s="81"/>
      <c r="G82" s="82"/>
      <c r="H82" s="28">
        <v>0</v>
      </c>
    </row>
    <row r="83" spans="1:8" ht="24.75" customHeight="1">
      <c r="A83" s="71" t="s">
        <v>50</v>
      </c>
      <c r="B83" s="72"/>
      <c r="C83" s="72"/>
      <c r="D83" s="72"/>
      <c r="E83" s="72"/>
      <c r="F83" s="72"/>
      <c r="G83" s="73"/>
      <c r="H83" s="28">
        <v>0</v>
      </c>
    </row>
    <row r="84" spans="1:8" ht="36.75" customHeight="1">
      <c r="A84" s="77" t="s">
        <v>142</v>
      </c>
      <c r="B84" s="78"/>
      <c r="C84" s="78"/>
      <c r="D84" s="78"/>
      <c r="E84" s="78"/>
      <c r="F84" s="78"/>
      <c r="G84" s="79"/>
      <c r="H84" s="28">
        <v>662.5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662.5</v>
      </c>
    </row>
    <row r="86" ht="12.75">
      <c r="H86" s="33"/>
    </row>
    <row r="87" ht="12.75">
      <c r="H87" s="33"/>
    </row>
    <row r="88" ht="12.75">
      <c r="H88" s="33"/>
    </row>
    <row r="90" ht="12.75">
      <c r="A90" t="s">
        <v>61</v>
      </c>
    </row>
    <row r="95" spans="1:25" ht="12.75">
      <c r="A95" s="40" t="s">
        <v>95</v>
      </c>
      <c r="B95" s="40" t="s">
        <v>96</v>
      </c>
      <c r="C95" s="40" t="s">
        <v>97</v>
      </c>
      <c r="D95" s="40" t="s">
        <v>98</v>
      </c>
      <c r="E95" s="40" t="s">
        <v>99</v>
      </c>
      <c r="F95" s="40" t="s">
        <v>100</v>
      </c>
      <c r="G95" s="40" t="s">
        <v>101</v>
      </c>
      <c r="H95" s="40" t="s">
        <v>102</v>
      </c>
      <c r="I95" s="40" t="s">
        <v>103</v>
      </c>
      <c r="J95" s="40" t="s">
        <v>104</v>
      </c>
      <c r="K95" s="40" t="s">
        <v>105</v>
      </c>
      <c r="L95" s="40" t="s">
        <v>106</v>
      </c>
      <c r="M95" s="40" t="s">
        <v>107</v>
      </c>
      <c r="N95" s="40" t="s">
        <v>108</v>
      </c>
      <c r="O95" s="40" t="s">
        <v>109</v>
      </c>
      <c r="P95" s="40" t="s">
        <v>110</v>
      </c>
      <c r="Q95" s="40" t="s">
        <v>111</v>
      </c>
      <c r="R95" s="40" t="s">
        <v>112</v>
      </c>
      <c r="S95" s="40" t="s">
        <v>113</v>
      </c>
      <c r="T95" s="40" t="s">
        <v>114</v>
      </c>
      <c r="U95" s="40" t="s">
        <v>115</v>
      </c>
      <c r="V95" s="40" t="s">
        <v>116</v>
      </c>
      <c r="W95" s="40" t="s">
        <v>117</v>
      </c>
      <c r="X95" s="40" t="s">
        <v>118</v>
      </c>
      <c r="Y95" s="40" t="s">
        <v>119</v>
      </c>
    </row>
    <row r="96" spans="1:25" s="50" customFormat="1" ht="12.75">
      <c r="A96" s="46">
        <v>5525</v>
      </c>
      <c r="B96" s="46" t="b">
        <v>0</v>
      </c>
      <c r="C96" s="46">
        <v>5431</v>
      </c>
      <c r="D96" s="47" t="s">
        <v>120</v>
      </c>
      <c r="E96" s="47" t="s">
        <v>121</v>
      </c>
      <c r="F96" s="47" t="s">
        <v>122</v>
      </c>
      <c r="G96" s="46">
        <v>1</v>
      </c>
      <c r="H96" s="46">
        <v>1</v>
      </c>
      <c r="I96" s="47" t="s">
        <v>123</v>
      </c>
      <c r="J96" s="47" t="s">
        <v>124</v>
      </c>
      <c r="K96" s="46">
        <v>1</v>
      </c>
      <c r="L96" s="47" t="s">
        <v>125</v>
      </c>
      <c r="M96" s="47" t="s">
        <v>124</v>
      </c>
      <c r="N96" s="48">
        <v>495.6</v>
      </c>
      <c r="O96" s="49"/>
      <c r="P96" s="49"/>
      <c r="Q96" s="49"/>
      <c r="R96" s="46" t="b">
        <v>1</v>
      </c>
      <c r="S96" s="47" t="s">
        <v>64</v>
      </c>
      <c r="T96" s="47" t="s">
        <v>124</v>
      </c>
      <c r="U96" s="47" t="s">
        <v>126</v>
      </c>
      <c r="V96" s="47" t="s">
        <v>127</v>
      </c>
      <c r="W96" s="47" t="s">
        <v>128</v>
      </c>
      <c r="X96" s="46" t="b">
        <v>0</v>
      </c>
      <c r="Y96" s="46" t="b">
        <v>0</v>
      </c>
    </row>
    <row r="97" spans="1:25" s="45" customFormat="1" ht="12.75">
      <c r="A97" s="41">
        <v>4448</v>
      </c>
      <c r="B97" s="41" t="b">
        <v>0</v>
      </c>
      <c r="C97" s="41">
        <v>4361</v>
      </c>
      <c r="D97" s="42" t="s">
        <v>129</v>
      </c>
      <c r="E97" s="42" t="s">
        <v>130</v>
      </c>
      <c r="F97" s="42" t="s">
        <v>131</v>
      </c>
      <c r="G97" s="43"/>
      <c r="H97" s="41">
        <v>2</v>
      </c>
      <c r="I97" s="42" t="s">
        <v>132</v>
      </c>
      <c r="J97" s="42" t="s">
        <v>124</v>
      </c>
      <c r="K97" s="41">
        <v>1</v>
      </c>
      <c r="L97" s="42" t="s">
        <v>133</v>
      </c>
      <c r="M97" s="42" t="s">
        <v>124</v>
      </c>
      <c r="N97" s="44">
        <v>320</v>
      </c>
      <c r="O97" s="43"/>
      <c r="P97" s="43"/>
      <c r="Q97" s="43"/>
      <c r="R97" s="41" t="b">
        <v>1</v>
      </c>
      <c r="S97" s="42" t="s">
        <v>64</v>
      </c>
      <c r="T97" s="42" t="s">
        <v>124</v>
      </c>
      <c r="U97" s="42" t="s">
        <v>126</v>
      </c>
      <c r="V97" s="42" t="s">
        <v>127</v>
      </c>
      <c r="W97" s="42" t="s">
        <v>134</v>
      </c>
      <c r="X97" s="41" t="b">
        <v>0</v>
      </c>
      <c r="Y97" s="41" t="b">
        <v>0</v>
      </c>
    </row>
    <row r="98" spans="1:25" s="45" customFormat="1" ht="12.75">
      <c r="A98" s="41">
        <v>4759</v>
      </c>
      <c r="B98" s="41" t="b">
        <v>0</v>
      </c>
      <c r="C98" s="41">
        <v>4669</v>
      </c>
      <c r="D98" s="42" t="s">
        <v>135</v>
      </c>
      <c r="E98" s="42" t="s">
        <v>136</v>
      </c>
      <c r="F98" s="42" t="s">
        <v>137</v>
      </c>
      <c r="G98" s="41">
        <v>1</v>
      </c>
      <c r="H98" s="41">
        <v>1</v>
      </c>
      <c r="I98" s="42" t="s">
        <v>138</v>
      </c>
      <c r="J98" s="42" t="s">
        <v>124</v>
      </c>
      <c r="K98" s="41">
        <v>1</v>
      </c>
      <c r="L98" s="42" t="s">
        <v>133</v>
      </c>
      <c r="M98" s="42" t="s">
        <v>124</v>
      </c>
      <c r="N98" s="44">
        <v>360</v>
      </c>
      <c r="O98" s="43"/>
      <c r="P98" s="43"/>
      <c r="Q98" s="43"/>
      <c r="R98" s="41" t="b">
        <v>1</v>
      </c>
      <c r="S98" s="42" t="s">
        <v>64</v>
      </c>
      <c r="T98" s="42" t="s">
        <v>124</v>
      </c>
      <c r="U98" s="42" t="s">
        <v>126</v>
      </c>
      <c r="V98" s="42" t="s">
        <v>127</v>
      </c>
      <c r="W98" s="42" t="s">
        <v>139</v>
      </c>
      <c r="X98" s="41" t="b">
        <v>0</v>
      </c>
      <c r="Y98" s="41" t="b">
        <v>0</v>
      </c>
    </row>
    <row r="100" spans="1:14" s="51" customFormat="1" ht="12.75">
      <c r="A100" s="51">
        <v>4925</v>
      </c>
      <c r="D100" s="52">
        <v>41773</v>
      </c>
      <c r="I100" s="53" t="s">
        <v>143</v>
      </c>
      <c r="N100" s="51">
        <v>662.5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5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69" t="s">
        <v>69</v>
      </c>
      <c r="B1" s="69"/>
      <c r="C1" s="69"/>
      <c r="D1" s="69"/>
      <c r="E1" s="69"/>
      <c r="F1" s="69"/>
      <c r="G1" s="69"/>
      <c r="H1" s="69"/>
      <c r="I1" s="31"/>
    </row>
    <row r="2" spans="1:9" ht="12.75" customHeight="1">
      <c r="A2" s="70" t="s">
        <v>70</v>
      </c>
      <c r="B2" s="70"/>
      <c r="C2" s="70"/>
      <c r="D2" s="70"/>
      <c r="E2" s="70"/>
      <c r="F2" s="70"/>
      <c r="G2" s="70"/>
      <c r="H2" s="70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76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71</v>
      </c>
      <c r="B15" s="20">
        <f>48271.44+5550+8491.08</f>
        <v>62312.520000000004</v>
      </c>
      <c r="C15" s="20">
        <f>0</f>
        <v>0</v>
      </c>
      <c r="D15" s="20">
        <f>SUM(B15:C15)</f>
        <v>62312.520000000004</v>
      </c>
      <c r="E15" s="1"/>
      <c r="F15" s="1"/>
      <c r="G15" s="1"/>
      <c r="H15" s="1"/>
    </row>
    <row r="16" spans="1:8" ht="12.75">
      <c r="A16" s="5" t="s">
        <v>72</v>
      </c>
      <c r="B16" s="20">
        <f>40186.65+3169.97+7577.09</f>
        <v>50933.71000000001</v>
      </c>
      <c r="C16" s="20">
        <f>3395.23+902.07</f>
        <v>4297.3</v>
      </c>
      <c r="D16" s="20">
        <f>SUM(B16:C16)</f>
        <v>55231.01000000001</v>
      </c>
      <c r="E16" s="1"/>
      <c r="F16" s="1"/>
      <c r="G16" s="1"/>
      <c r="H16" s="1"/>
    </row>
    <row r="17" spans="1:8" ht="12.75">
      <c r="A17" s="5" t="s">
        <v>73</v>
      </c>
      <c r="B17" s="20">
        <f>H49+H56+H61</f>
        <v>37006.896</v>
      </c>
      <c r="C17" s="20">
        <f>H72+H77+H85</f>
        <v>23435.18</v>
      </c>
      <c r="D17" s="20">
        <f>SUM(B17:C17)</f>
        <v>60442.076</v>
      </c>
      <c r="E17" s="1"/>
      <c r="F17" s="1"/>
      <c r="G17" s="1"/>
      <c r="H17" s="1"/>
    </row>
    <row r="18" spans="1:8" ht="12.75">
      <c r="A18" s="5" t="s">
        <v>74</v>
      </c>
      <c r="B18" s="38">
        <f>B16-B17</f>
        <v>13926.814000000006</v>
      </c>
      <c r="C18" s="38">
        <f>C16-C17</f>
        <v>-19137.88</v>
      </c>
      <c r="D18" s="38">
        <f>SUM(B18:C18)</f>
        <v>-5211.065999999995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-5211.065999999995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-68519.8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-73730.866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58" t="s">
        <v>60</v>
      </c>
      <c r="B26" s="59"/>
      <c r="C26" s="59"/>
      <c r="D26" s="59"/>
      <c r="E26" s="59"/>
      <c r="F26" s="59"/>
      <c r="G26" s="59"/>
      <c r="H26" s="25" t="s">
        <v>20</v>
      </c>
    </row>
    <row r="27" spans="1:8" ht="12.75" customHeight="1">
      <c r="A27" s="54" t="s">
        <v>21</v>
      </c>
      <c r="B27" s="54"/>
      <c r="C27" s="54"/>
      <c r="D27" s="54"/>
      <c r="E27" s="54"/>
      <c r="F27" s="54"/>
      <c r="G27" s="54"/>
      <c r="H27" s="26">
        <v>4.99</v>
      </c>
    </row>
    <row r="28" spans="1:8" ht="12.75" customHeight="1">
      <c r="A28" s="54" t="s">
        <v>22</v>
      </c>
      <c r="B28" s="54"/>
      <c r="C28" s="54"/>
      <c r="D28" s="54"/>
      <c r="E28" s="54"/>
      <c r="F28" s="54"/>
      <c r="G28" s="54"/>
      <c r="H28" s="26">
        <v>0.7</v>
      </c>
    </row>
    <row r="29" spans="1:8" ht="12.75" customHeight="1">
      <c r="A29" s="54" t="s">
        <v>17</v>
      </c>
      <c r="B29" s="54"/>
      <c r="C29" s="54"/>
      <c r="D29" s="54"/>
      <c r="E29" s="54"/>
      <c r="F29" s="54"/>
      <c r="G29" s="54"/>
      <c r="H29" s="26">
        <v>2.19</v>
      </c>
    </row>
    <row r="30" spans="1:8" ht="12.75" customHeight="1">
      <c r="A30" s="55" t="s">
        <v>18</v>
      </c>
      <c r="B30" s="56"/>
      <c r="C30" s="56"/>
      <c r="D30" s="56"/>
      <c r="E30" s="56"/>
      <c r="F30" s="56"/>
      <c r="G30" s="57"/>
      <c r="H30" s="27">
        <f>SUM(H27:H29)</f>
        <v>7.880000000000001</v>
      </c>
    </row>
    <row r="31" spans="1:8" ht="12.75" customHeight="1">
      <c r="A31" s="54"/>
      <c r="B31" s="54"/>
      <c r="C31" s="54"/>
      <c r="D31" s="54"/>
      <c r="E31" s="54"/>
      <c r="F31" s="54"/>
      <c r="G31" s="54"/>
      <c r="H31" s="26"/>
    </row>
    <row r="32" spans="1:8" ht="12.75" customHeight="1">
      <c r="A32" s="54" t="s">
        <v>23</v>
      </c>
      <c r="B32" s="54"/>
      <c r="C32" s="54"/>
      <c r="D32" s="54"/>
      <c r="E32" s="54"/>
      <c r="F32" s="54"/>
      <c r="G32" s="54"/>
      <c r="H32" s="26">
        <v>4.54</v>
      </c>
    </row>
    <row r="33" spans="1:8" ht="12.75" customHeight="1">
      <c r="A33" s="54" t="s">
        <v>24</v>
      </c>
      <c r="B33" s="54"/>
      <c r="C33" s="54"/>
      <c r="D33" s="54"/>
      <c r="E33" s="54"/>
      <c r="F33" s="54"/>
      <c r="G33" s="54"/>
      <c r="H33" s="26">
        <v>0</v>
      </c>
    </row>
    <row r="34" spans="1:8" ht="12.75" customHeight="1">
      <c r="A34" s="54" t="s">
        <v>25</v>
      </c>
      <c r="B34" s="54"/>
      <c r="C34" s="54"/>
      <c r="D34" s="54"/>
      <c r="E34" s="54"/>
      <c r="F34" s="54"/>
      <c r="G34" s="54"/>
      <c r="H34" s="26">
        <v>2.22</v>
      </c>
    </row>
    <row r="35" spans="1:8" ht="12.75" customHeight="1">
      <c r="A35" s="55" t="s">
        <v>19</v>
      </c>
      <c r="B35" s="56"/>
      <c r="C35" s="56"/>
      <c r="D35" s="56"/>
      <c r="E35" s="56"/>
      <c r="F35" s="56"/>
      <c r="G35" s="57"/>
      <c r="H35" s="27">
        <f>SUM(H32:H34)</f>
        <v>6.76</v>
      </c>
    </row>
    <row r="36" spans="1:8" ht="12.75" customHeight="1">
      <c r="A36" s="54"/>
      <c r="B36" s="54"/>
      <c r="C36" s="54"/>
      <c r="D36" s="54"/>
      <c r="E36" s="54"/>
      <c r="F36" s="54"/>
      <c r="G36" s="54"/>
      <c r="H36" s="26"/>
    </row>
    <row r="37" spans="1:8" ht="12.75" customHeight="1">
      <c r="A37" s="55" t="s">
        <v>28</v>
      </c>
      <c r="B37" s="56"/>
      <c r="C37" s="56"/>
      <c r="D37" s="56"/>
      <c r="E37" s="56"/>
      <c r="F37" s="56"/>
      <c r="G37" s="57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4" t="s">
        <v>58</v>
      </c>
      <c r="B39" s="75"/>
      <c r="C39" s="75"/>
      <c r="D39" s="75"/>
      <c r="E39" s="75"/>
      <c r="F39" s="75"/>
      <c r="G39" s="75"/>
      <c r="H39" s="76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2" t="s">
        <v>29</v>
      </c>
      <c r="B41" s="63"/>
      <c r="C41" s="63"/>
      <c r="D41" s="64"/>
      <c r="E41" s="64"/>
      <c r="F41" s="64"/>
      <c r="G41" s="65"/>
      <c r="H41" s="4" t="s">
        <v>75</v>
      </c>
    </row>
    <row r="42" spans="1:9" ht="47.25" customHeight="1">
      <c r="A42" s="66" t="s">
        <v>30</v>
      </c>
      <c r="B42" s="67"/>
      <c r="C42" s="67"/>
      <c r="D42" s="67"/>
      <c r="E42" s="67"/>
      <c r="F42" s="67"/>
      <c r="G42" s="68"/>
      <c r="H42" s="28">
        <f>12*B5*I42</f>
        <v>9266.508000000002</v>
      </c>
      <c r="I42" s="35">
        <v>2.39</v>
      </c>
    </row>
    <row r="43" spans="1:9" ht="24.75" customHeight="1">
      <c r="A43" s="71" t="s">
        <v>31</v>
      </c>
      <c r="B43" s="72"/>
      <c r="C43" s="72"/>
      <c r="D43" s="72"/>
      <c r="E43" s="72"/>
      <c r="F43" s="72"/>
      <c r="G43" s="73"/>
      <c r="H43" s="28">
        <f>12*I43*B5</f>
        <v>2442.6360000000004</v>
      </c>
      <c r="I43" s="35">
        <v>0.63</v>
      </c>
    </row>
    <row r="44" spans="1:9" ht="13.5" customHeight="1">
      <c r="A44" s="60" t="s">
        <v>32</v>
      </c>
      <c r="B44" s="61"/>
      <c r="C44" s="61"/>
      <c r="D44" s="61"/>
      <c r="E44" s="61"/>
      <c r="F44" s="61"/>
      <c r="G44" s="61"/>
      <c r="H44" s="28">
        <f>12*B5*I44</f>
        <v>1318.2480000000003</v>
      </c>
      <c r="I44" s="35">
        <v>0.34</v>
      </c>
    </row>
    <row r="45" spans="1:9" ht="24.75" customHeight="1">
      <c r="A45" s="71" t="s">
        <v>33</v>
      </c>
      <c r="B45" s="72"/>
      <c r="C45" s="72"/>
      <c r="D45" s="72"/>
      <c r="E45" s="72"/>
      <c r="F45" s="72"/>
      <c r="G45" s="73"/>
      <c r="H45" s="28">
        <f>12*B5*I45</f>
        <v>1318.2480000000003</v>
      </c>
      <c r="I45" s="35">
        <v>0.34</v>
      </c>
    </row>
    <row r="46" spans="1:9" ht="13.5" customHeight="1">
      <c r="A46" s="60" t="s">
        <v>34</v>
      </c>
      <c r="B46" s="61"/>
      <c r="C46" s="61"/>
      <c r="D46" s="61"/>
      <c r="E46" s="61"/>
      <c r="F46" s="61"/>
      <c r="G46" s="61"/>
      <c r="H46" s="28">
        <f>12*B5*I46</f>
        <v>697.8960000000001</v>
      </c>
      <c r="I46" s="35">
        <v>0.18</v>
      </c>
    </row>
    <row r="47" spans="1:9" ht="47.25" customHeight="1">
      <c r="A47" s="66" t="s">
        <v>36</v>
      </c>
      <c r="B47" s="67"/>
      <c r="C47" s="67"/>
      <c r="D47" s="67"/>
      <c r="E47" s="67"/>
      <c r="F47" s="67"/>
      <c r="G47" s="68"/>
      <c r="H47" s="28">
        <f>12*B5*I47</f>
        <v>3411.936</v>
      </c>
      <c r="I47" s="35">
        <v>0.88</v>
      </c>
    </row>
    <row r="48" spans="1:9" ht="24.75" customHeight="1">
      <c r="A48" s="71" t="s">
        <v>35</v>
      </c>
      <c r="B48" s="72"/>
      <c r="C48" s="72"/>
      <c r="D48" s="72"/>
      <c r="E48" s="72"/>
      <c r="F48" s="72"/>
      <c r="G48" s="73"/>
      <c r="H48" s="28">
        <f>12*B5*I48</f>
        <v>891.7560000000001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19347.228000000003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2" t="s">
        <v>37</v>
      </c>
      <c r="B51" s="63"/>
      <c r="C51" s="63"/>
      <c r="D51" s="64"/>
      <c r="E51" s="64"/>
      <c r="F51" s="64"/>
      <c r="G51" s="65"/>
      <c r="H51" s="4" t="s">
        <v>75</v>
      </c>
    </row>
    <row r="52" spans="1:9" ht="24" customHeight="1">
      <c r="A52" s="66" t="s">
        <v>80</v>
      </c>
      <c r="B52" s="67"/>
      <c r="C52" s="67"/>
      <c r="D52" s="67"/>
      <c r="E52" s="67"/>
      <c r="F52" s="67"/>
      <c r="G52" s="68"/>
      <c r="H52" s="28">
        <f>370*24.78</f>
        <v>9168.6</v>
      </c>
      <c r="I52" s="35">
        <v>0.7</v>
      </c>
    </row>
    <row r="53" spans="1:8" ht="24.75" customHeight="1">
      <c r="A53" s="71" t="s">
        <v>52</v>
      </c>
      <c r="B53" s="72"/>
      <c r="C53" s="72"/>
      <c r="D53" s="72"/>
      <c r="E53" s="72"/>
      <c r="F53" s="72"/>
      <c r="G53" s="73"/>
      <c r="H53" s="28">
        <v>0</v>
      </c>
    </row>
    <row r="54" spans="1:8" ht="24.75" customHeight="1">
      <c r="A54" s="71" t="s">
        <v>53</v>
      </c>
      <c r="B54" s="72"/>
      <c r="C54" s="72"/>
      <c r="D54" s="72"/>
      <c r="E54" s="72"/>
      <c r="F54" s="72"/>
      <c r="G54" s="73"/>
      <c r="H54" s="28">
        <v>0</v>
      </c>
    </row>
    <row r="55" spans="1:8" ht="36" customHeight="1">
      <c r="A55" s="71" t="s">
        <v>54</v>
      </c>
      <c r="B55" s="72"/>
      <c r="C55" s="72"/>
      <c r="D55" s="72"/>
      <c r="E55" s="72"/>
      <c r="F55" s="72"/>
      <c r="G55" s="73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9168.6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2" t="s">
        <v>45</v>
      </c>
      <c r="B58" s="63"/>
      <c r="C58" s="63"/>
      <c r="D58" s="64"/>
      <c r="E58" s="64"/>
      <c r="F58" s="64"/>
      <c r="G58" s="65"/>
      <c r="H58" s="4" t="s">
        <v>75</v>
      </c>
    </row>
    <row r="59" spans="1:9" ht="12.75" customHeight="1">
      <c r="A59" s="66" t="s">
        <v>44</v>
      </c>
      <c r="B59" s="67"/>
      <c r="C59" s="67"/>
      <c r="D59" s="67"/>
      <c r="E59" s="67"/>
      <c r="F59" s="67"/>
      <c r="G59" s="68"/>
      <c r="H59" s="28">
        <f>12*B5*I59</f>
        <v>8491.068000000001</v>
      </c>
      <c r="I59" s="35">
        <v>2.19</v>
      </c>
    </row>
    <row r="60" spans="1:8" ht="24" customHeight="1">
      <c r="A60" s="66" t="s">
        <v>49</v>
      </c>
      <c r="B60" s="67"/>
      <c r="C60" s="67"/>
      <c r="D60" s="67"/>
      <c r="E60" s="67"/>
      <c r="F60" s="67"/>
      <c r="G60" s="68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8491.068000000001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4" t="s">
        <v>59</v>
      </c>
      <c r="B63" s="75"/>
      <c r="C63" s="75"/>
      <c r="D63" s="75"/>
      <c r="E63" s="75"/>
      <c r="F63" s="75"/>
      <c r="G63" s="75"/>
      <c r="H63" s="76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2" t="s">
        <v>43</v>
      </c>
      <c r="B65" s="63"/>
      <c r="C65" s="63"/>
      <c r="D65" s="64"/>
      <c r="E65" s="64"/>
      <c r="F65" s="64"/>
      <c r="G65" s="65"/>
      <c r="H65" s="4" t="s">
        <v>75</v>
      </c>
    </row>
    <row r="66" spans="1:9" ht="36.75" customHeight="1">
      <c r="A66" s="66" t="s">
        <v>38</v>
      </c>
      <c r="B66" s="67"/>
      <c r="C66" s="67"/>
      <c r="D66" s="67"/>
      <c r="E66" s="67"/>
      <c r="F66" s="67"/>
      <c r="G66" s="68"/>
      <c r="H66" s="28">
        <f>12*B5*I66</f>
        <v>4109.832</v>
      </c>
      <c r="I66" s="35">
        <v>1.06</v>
      </c>
    </row>
    <row r="67" spans="1:9" ht="24.75" customHeight="1">
      <c r="A67" s="71" t="s">
        <v>39</v>
      </c>
      <c r="B67" s="72"/>
      <c r="C67" s="72"/>
      <c r="D67" s="72"/>
      <c r="E67" s="72"/>
      <c r="F67" s="72"/>
      <c r="G67" s="73"/>
      <c r="H67" s="28">
        <f>12*B5*I67</f>
        <v>2907.9</v>
      </c>
      <c r="I67" s="35">
        <v>0.75</v>
      </c>
    </row>
    <row r="68" spans="1:9" ht="36.75" customHeight="1">
      <c r="A68" s="66" t="s">
        <v>48</v>
      </c>
      <c r="B68" s="67"/>
      <c r="C68" s="67"/>
      <c r="D68" s="67"/>
      <c r="E68" s="67"/>
      <c r="F68" s="67"/>
      <c r="G68" s="68"/>
      <c r="H68" s="28">
        <f>12*B5*I68</f>
        <v>4885.272</v>
      </c>
      <c r="I68" s="35">
        <v>1.26</v>
      </c>
    </row>
    <row r="69" spans="1:9" ht="24.75" customHeight="1">
      <c r="A69" s="71" t="s">
        <v>40</v>
      </c>
      <c r="B69" s="72"/>
      <c r="C69" s="72"/>
      <c r="D69" s="72"/>
      <c r="E69" s="72"/>
      <c r="F69" s="72"/>
      <c r="G69" s="73"/>
      <c r="H69" s="28">
        <f>12*B5*I69</f>
        <v>930.528</v>
      </c>
      <c r="I69" s="35">
        <v>0.24</v>
      </c>
    </row>
    <row r="70" spans="1:9" ht="25.5" customHeight="1">
      <c r="A70" s="66" t="s">
        <v>41</v>
      </c>
      <c r="B70" s="67"/>
      <c r="C70" s="67"/>
      <c r="D70" s="67"/>
      <c r="E70" s="67"/>
      <c r="F70" s="67"/>
      <c r="G70" s="68"/>
      <c r="H70" s="28">
        <f>12*B5*I70</f>
        <v>1705.968</v>
      </c>
      <c r="I70" s="35">
        <v>0.44</v>
      </c>
    </row>
    <row r="71" spans="1:9" ht="24.75" customHeight="1">
      <c r="A71" s="71" t="s">
        <v>42</v>
      </c>
      <c r="B71" s="72"/>
      <c r="C71" s="72"/>
      <c r="D71" s="72"/>
      <c r="E71" s="72"/>
      <c r="F71" s="72"/>
      <c r="G71" s="73"/>
      <c r="H71" s="28">
        <f>12*B5*I71</f>
        <v>581.58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15121.080000000002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2" t="s">
        <v>46</v>
      </c>
      <c r="B74" s="63"/>
      <c r="C74" s="63"/>
      <c r="D74" s="64"/>
      <c r="E74" s="64"/>
      <c r="F74" s="64"/>
      <c r="G74" s="65"/>
      <c r="H74" s="4" t="s">
        <v>75</v>
      </c>
    </row>
    <row r="75" spans="1:8" ht="40.5" customHeight="1">
      <c r="A75" s="66" t="s">
        <v>67</v>
      </c>
      <c r="B75" s="67"/>
      <c r="C75" s="67"/>
      <c r="D75" s="67"/>
      <c r="E75" s="67"/>
      <c r="F75" s="67"/>
      <c r="G75" s="68"/>
      <c r="H75" s="28">
        <v>0</v>
      </c>
    </row>
    <row r="76" spans="1:8" ht="34.5" customHeight="1">
      <c r="A76" s="71" t="s">
        <v>51</v>
      </c>
      <c r="B76" s="72"/>
      <c r="C76" s="72"/>
      <c r="D76" s="72"/>
      <c r="E76" s="72"/>
      <c r="F76" s="72"/>
      <c r="G76" s="73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2" t="s">
        <v>47</v>
      </c>
      <c r="B79" s="63"/>
      <c r="C79" s="63"/>
      <c r="D79" s="64"/>
      <c r="E79" s="64"/>
      <c r="F79" s="64"/>
      <c r="G79" s="65"/>
      <c r="H79" s="4" t="s">
        <v>75</v>
      </c>
    </row>
    <row r="80" spans="1:8" ht="25.5" customHeight="1">
      <c r="A80" s="66" t="s">
        <v>68</v>
      </c>
      <c r="B80" s="67"/>
      <c r="C80" s="67"/>
      <c r="D80" s="67"/>
      <c r="E80" s="67"/>
      <c r="F80" s="67"/>
      <c r="G80" s="68"/>
      <c r="H80" s="28">
        <v>0</v>
      </c>
    </row>
    <row r="81" spans="1:8" ht="29.25" customHeight="1">
      <c r="A81" s="66" t="s">
        <v>78</v>
      </c>
      <c r="B81" s="67"/>
      <c r="C81" s="67"/>
      <c r="D81" s="67"/>
      <c r="E81" s="67"/>
      <c r="F81" s="67"/>
      <c r="G81" s="68"/>
      <c r="H81" s="28">
        <v>0</v>
      </c>
    </row>
    <row r="82" spans="1:8" ht="30.75" customHeight="1">
      <c r="A82" s="80" t="s">
        <v>77</v>
      </c>
      <c r="B82" s="81"/>
      <c r="C82" s="81"/>
      <c r="D82" s="81"/>
      <c r="E82" s="81"/>
      <c r="F82" s="81"/>
      <c r="G82" s="82"/>
      <c r="H82" s="28">
        <v>0</v>
      </c>
    </row>
    <row r="83" spans="1:8" ht="24.75" customHeight="1">
      <c r="A83" s="71" t="s">
        <v>50</v>
      </c>
      <c r="B83" s="72"/>
      <c r="C83" s="72"/>
      <c r="D83" s="72"/>
      <c r="E83" s="72"/>
      <c r="F83" s="72"/>
      <c r="G83" s="73"/>
      <c r="H83" s="28">
        <v>0</v>
      </c>
    </row>
    <row r="84" spans="1:8" ht="66" customHeight="1">
      <c r="A84" s="77" t="s">
        <v>79</v>
      </c>
      <c r="B84" s="78"/>
      <c r="C84" s="78"/>
      <c r="D84" s="78"/>
      <c r="E84" s="78"/>
      <c r="F84" s="78"/>
      <c r="G84" s="79"/>
      <c r="H84" s="28">
        <f>452.34+516.96+484.65+5550+1310.15</f>
        <v>8314.1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8314.1</v>
      </c>
    </row>
    <row r="86" ht="12.75">
      <c r="H86" s="33"/>
    </row>
    <row r="87" ht="12.75">
      <c r="H87" s="33"/>
    </row>
    <row r="88" ht="12.75">
      <c r="H88" s="33"/>
    </row>
    <row r="90" ht="12.75">
      <c r="A90" t="s">
        <v>61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2015-04-02T03:43:26Z</dcterms:modified>
  <cp:category/>
  <cp:version/>
  <cp:contentType/>
  <cp:contentStatus/>
</cp:coreProperties>
</file>