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62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<sst xmlns="http://schemas.openxmlformats.org/spreadsheetml/2006/main" count="214" uniqueCount="142">
  <si>
    <t>Отчет</t>
  </si>
  <si>
    <t>Адрес:</t>
  </si>
  <si>
    <t>Пл. жилых помещений (м2)</t>
  </si>
  <si>
    <t>Кол-во лиц. счетов</t>
  </si>
  <si>
    <t>Расчет, руб.</t>
  </si>
  <si>
    <t>Содержание жилья</t>
  </si>
  <si>
    <t>Вывоз мусора</t>
  </si>
  <si>
    <t>Текущий ремонт</t>
  </si>
  <si>
    <t>Услуги (работы)</t>
  </si>
  <si>
    <t xml:space="preserve">   Состав услуг (работ)</t>
  </si>
  <si>
    <t>Ед. изм.</t>
  </si>
  <si>
    <t>руб.</t>
  </si>
  <si>
    <t>Уборка придомовых территорий</t>
  </si>
  <si>
    <t>Управление домом</t>
  </si>
  <si>
    <t>Итого</t>
  </si>
  <si>
    <t>Отопление</t>
  </si>
  <si>
    <t>Электроэнергия</t>
  </si>
  <si>
    <t>Начислено по счетам</t>
  </si>
  <si>
    <t xml:space="preserve">Доходы </t>
  </si>
  <si>
    <t>Поступление на счет</t>
  </si>
  <si>
    <t>Холодная вода и водоотведение</t>
  </si>
  <si>
    <t>Коммунальные услуги</t>
  </si>
  <si>
    <t>Оплачено со счета</t>
  </si>
  <si>
    <t xml:space="preserve">Начислено </t>
  </si>
  <si>
    <t xml:space="preserve">Затраты </t>
  </si>
  <si>
    <t>Остаток средств   2012год  (на счету)</t>
  </si>
  <si>
    <t>Всего</t>
  </si>
  <si>
    <t>Уборка подъезов</t>
  </si>
  <si>
    <t>Обслуживание лифтов</t>
  </si>
  <si>
    <t>Итого:</t>
  </si>
  <si>
    <t>Хоз.товары</t>
  </si>
  <si>
    <t>Начислено жильцам</t>
  </si>
  <si>
    <t>Оплачено жильцами</t>
  </si>
  <si>
    <t>электроэнергия по договору с ОАО "Томскэнергосбыт"</t>
  </si>
  <si>
    <t>Управление многоквартирным домом</t>
  </si>
  <si>
    <t>Услуги по ведению бухгалтерии</t>
  </si>
  <si>
    <t>Работы по ведению бухгалтерского учета</t>
  </si>
  <si>
    <t>Слесарь-сантехник</t>
  </si>
  <si>
    <t>Электрик</t>
  </si>
  <si>
    <t>Уборка МОП</t>
  </si>
  <si>
    <t>Кол-во зарегистр.</t>
  </si>
  <si>
    <t xml:space="preserve">Оплачено </t>
  </si>
  <si>
    <t>Уборка придомовой территории</t>
  </si>
  <si>
    <t>Затраты</t>
  </si>
  <si>
    <t xml:space="preserve">Затраты по электрике </t>
  </si>
  <si>
    <t>Услуги связи</t>
  </si>
  <si>
    <t>затраты на телефон</t>
  </si>
  <si>
    <t>Канц.товары</t>
  </si>
  <si>
    <t>Приобретение хоз.товаров (ведра, веники, мешки, перчатки и т.д)</t>
  </si>
  <si>
    <t>Остаток средств на начало  2013 года  ( на счету)</t>
  </si>
  <si>
    <t>Налоги</t>
  </si>
  <si>
    <t>Налоги по з/п</t>
  </si>
  <si>
    <t xml:space="preserve">Оплата населения </t>
  </si>
  <si>
    <t>Выставлено</t>
  </si>
  <si>
    <t>Долг населения (по квитанциям)</t>
  </si>
  <si>
    <t>ХВС</t>
  </si>
  <si>
    <t>ГВС</t>
  </si>
  <si>
    <t>ХВС для ГВС</t>
  </si>
  <si>
    <t>Канализация</t>
  </si>
  <si>
    <t>ООО "ИКА"</t>
  </si>
  <si>
    <t>Размещение оборудования</t>
  </si>
  <si>
    <t>Отопление+горячая вода+пеня</t>
  </si>
  <si>
    <t>Поступление на расчетный счет</t>
  </si>
  <si>
    <t>Электро энергия</t>
  </si>
  <si>
    <t>ОДН</t>
  </si>
  <si>
    <t>ООО "Новые телесистемы ТВ"</t>
  </si>
  <si>
    <t>Вывоз снега</t>
  </si>
  <si>
    <t xml:space="preserve">по договору с УМП "САХ" </t>
  </si>
  <si>
    <t>Обслуживание калиток</t>
  </si>
  <si>
    <t>по договору с ООО "Сервисный центр "Визит"</t>
  </si>
  <si>
    <t>Благоустройство</t>
  </si>
  <si>
    <t>Аренда помещения</t>
  </si>
  <si>
    <t>ИП Карпушкин</t>
  </si>
  <si>
    <t>Услуги благоустройства</t>
  </si>
  <si>
    <t>Разнорабочий</t>
  </si>
  <si>
    <t>Работы разнорабочего</t>
  </si>
  <si>
    <t>Пеня</t>
  </si>
  <si>
    <t>Транспортные расходы</t>
  </si>
  <si>
    <t>Оплата ГСМ</t>
  </si>
  <si>
    <t>Изготовление ключей</t>
  </si>
  <si>
    <t>Затраты на Новый Год</t>
  </si>
  <si>
    <t xml:space="preserve">Работы по благоустройству </t>
  </si>
  <si>
    <t>Оплата провайдеров</t>
  </si>
  <si>
    <t>Поступления с аренды</t>
  </si>
  <si>
    <t>ОАО "Зеленая Точка Томск"</t>
  </si>
  <si>
    <t>Прочие поступления</t>
  </si>
  <si>
    <t>Холодная вода и водоотведение по договору с ООО "ТРЦ"</t>
  </si>
  <si>
    <t>по договору с АО "ТомскРТС"</t>
  </si>
  <si>
    <t>по договору с ООО "Томская лифтовая компания"</t>
  </si>
  <si>
    <t>Очистка придомовой территории (ИП Исаева О.Н.)</t>
  </si>
  <si>
    <t>Услуги банка по ведению расчетного счета</t>
  </si>
  <si>
    <t>программирование пультов, изготовление ключей</t>
  </si>
  <si>
    <t>Программа</t>
  </si>
  <si>
    <t>установка и обновление программы</t>
  </si>
  <si>
    <t>ПАО "Ростелеком"</t>
  </si>
  <si>
    <t>Работы художника (Кузякова)</t>
  </si>
  <si>
    <t>Прочее</t>
  </si>
  <si>
    <t>Налог УСН</t>
  </si>
  <si>
    <t>Обслуж.банковского счета</t>
  </si>
  <si>
    <t>Доп услуги</t>
  </si>
  <si>
    <t>Обслуживание теплового узла</t>
  </si>
  <si>
    <t>по договору с ООО "ТехноТерм"</t>
  </si>
  <si>
    <t>Услуги банка по перечислению денежных средств (Жобиров)</t>
  </si>
  <si>
    <t>Покупка грунта, рассада, семена и т.д.</t>
  </si>
  <si>
    <t>Вызов аварийной бригады, сантехнические товары</t>
  </si>
  <si>
    <t>Доплаты</t>
  </si>
  <si>
    <t>Услуги слесаря-сантехника</t>
  </si>
  <si>
    <t>Работы по сантехнике</t>
  </si>
  <si>
    <t>Поверка приборов учета</t>
  </si>
  <si>
    <t>Подписка на журнал+интеграция ГИС ЖКХ</t>
  </si>
  <si>
    <t>Подписка на журнал "Управление МКД" + интеграция ГИС ЖКХ+электронная подпись</t>
  </si>
  <si>
    <t>канц.товары+услуги почты</t>
  </si>
  <si>
    <t>Затраты на Новый год (елка, игрушки, гирлянды, подарки и т.д.)</t>
  </si>
  <si>
    <t xml:space="preserve"> о расходах за оказание услуги по содержанию и выполненные работы в многоквартирном доме за  2019 г.</t>
  </si>
  <si>
    <t>Долг населения на 01.01.2019г.</t>
  </si>
  <si>
    <t>Всего поступлений за 2019г.</t>
  </si>
  <si>
    <t>Итоговый баланс по дому на начало    2019года (на счету)</t>
  </si>
  <si>
    <t>Итоговый баланс по дому на конец    2019года (на счету)</t>
  </si>
  <si>
    <t xml:space="preserve">Оплата налога </t>
  </si>
  <si>
    <t>Затраты 2019г.</t>
  </si>
  <si>
    <t>Изготовление кованной перилы</t>
  </si>
  <si>
    <t>Монтаж видеонаблюдения</t>
  </si>
  <si>
    <t>Спил деревьев</t>
  </si>
  <si>
    <t>Поверка приборов учета (Томский ЦСМ)</t>
  </si>
  <si>
    <t>Страхование</t>
  </si>
  <si>
    <t>Страхование лифта</t>
  </si>
  <si>
    <t>Замена клапана</t>
  </si>
  <si>
    <t>Ограждение площадки нежилых помещений</t>
  </si>
  <si>
    <t>Ремонт электроустановок</t>
  </si>
  <si>
    <t>Ремонт электроустановок МКД</t>
  </si>
  <si>
    <t>Видеонаблюдение</t>
  </si>
  <si>
    <t>Сервисное обслуживание видеонаблюдения</t>
  </si>
  <si>
    <t>Аренда аудитории</t>
  </si>
  <si>
    <t xml:space="preserve">Доплата дворнику </t>
  </si>
  <si>
    <t>Опрессовка</t>
  </si>
  <si>
    <t>Подготовка дома к опрессовке</t>
  </si>
  <si>
    <t>Прочие расходы</t>
  </si>
  <si>
    <t>Премии: правление, ревиз.комиссия, разнорабочий, сантехник, электрик</t>
  </si>
  <si>
    <t>Ремонт ливневой канализации</t>
  </si>
  <si>
    <t>Доплата за уборку МОП</t>
  </si>
  <si>
    <t>Юридические услуги</t>
  </si>
  <si>
    <t>Услуги юриста, гос.пошлина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</si>
</sst>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р_."/>
    <numFmt numFmtId="183" formatCode="[$-FC19]d\ mmmm\ yyyy\ &quot;г.&quot;"/>
    <numFmt numFmtId="184" formatCode="dd/mm/yy;@"/>
    <numFmt numFmtId="185" formatCode="[$-419]mmmm\ yyyy;@"/>
    <numFmt numFmtId="186" formatCode="[$-419]mmmm;@"/>
  </numFmts>
  <fonts count="30">
    <font>
      <sz val="10"/>
      <name val="Arial Cyr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8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wrapText="1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/>
    </xf>
    <xf numFmtId="2" fontId="7" fillId="8" borderId="10" xfId="0" applyNumberFormat="1" applyFont="1" applyFill="1" applyBorder="1" applyAlignment="1">
      <alignment horizontal="center" wrapText="1"/>
    </xf>
    <xf numFmtId="4" fontId="7" fillId="8" borderId="10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center"/>
    </xf>
    <xf numFmtId="182" fontId="4" fillId="8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" fontId="7" fillId="8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" fontId="3" fillId="8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7" fillId="8" borderId="10" xfId="0" applyNumberFormat="1" applyFont="1" applyFill="1" applyBorder="1" applyAlignment="1">
      <alignment horizont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8" borderId="11" xfId="0" applyFont="1" applyFill="1" applyBorder="1" applyAlignment="1">
      <alignment/>
    </xf>
    <xf numFmtId="0" fontId="7" fillId="8" borderId="14" xfId="0" applyNumberFormat="1" applyFont="1" applyFill="1" applyBorder="1" applyAlignment="1">
      <alignment horizontal="center" wrapText="1"/>
    </xf>
    <xf numFmtId="0" fontId="7" fillId="8" borderId="12" xfId="0" applyNumberFormat="1" applyFont="1" applyFill="1" applyBorder="1" applyAlignment="1">
      <alignment wrapText="1"/>
    </xf>
    <xf numFmtId="0" fontId="7" fillId="8" borderId="12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7" fillId="8" borderId="11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8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4" fillId="8" borderId="15" xfId="0" applyNumberFormat="1" applyFont="1" applyFill="1" applyBorder="1" applyAlignment="1">
      <alignment horizontal="center"/>
    </xf>
    <xf numFmtId="2" fontId="4" fillId="8" borderId="16" xfId="0" applyNumberFormat="1" applyFont="1" applyFill="1" applyBorder="1" applyAlignment="1">
      <alignment horizontal="center"/>
    </xf>
    <xf numFmtId="182" fontId="4" fillId="8" borderId="16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7" fillId="8" borderId="0" xfId="0" applyNumberFormat="1" applyFont="1" applyFill="1" applyBorder="1" applyAlignment="1">
      <alignment wrapText="1"/>
    </xf>
    <xf numFmtId="182" fontId="4" fillId="0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29" fillId="0" borderId="11" xfId="0" applyNumberFormat="1" applyFont="1" applyFill="1" applyBorder="1" applyAlignment="1">
      <alignment wrapText="1"/>
    </xf>
    <xf numFmtId="0" fontId="29" fillId="0" borderId="14" xfId="0" applyNumberFormat="1" applyFont="1" applyFill="1" applyBorder="1" applyAlignment="1">
      <alignment wrapText="1"/>
    </xf>
    <xf numFmtId="0" fontId="7" fillId="8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4" fillId="0" borderId="12" xfId="0" applyNumberFormat="1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7" fillId="8" borderId="11" xfId="0" applyNumberFormat="1" applyFont="1" applyFill="1" applyBorder="1" applyAlignment="1">
      <alignment horizontal="center"/>
    </xf>
    <xf numFmtId="0" fontId="7" fillId="8" borderId="12" xfId="0" applyNumberFormat="1" applyFont="1" applyFill="1" applyBorder="1" applyAlignment="1">
      <alignment horizontal="center"/>
    </xf>
    <xf numFmtId="0" fontId="7" fillId="8" borderId="14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7" fillId="8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8" borderId="11" xfId="0" applyNumberFormat="1" applyFont="1" applyFill="1" applyBorder="1" applyAlignment="1">
      <alignment horizontal="center" wrapText="1"/>
    </xf>
    <xf numFmtId="0" fontId="4" fillId="8" borderId="12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left"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8" borderId="10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4" fillId="24" borderId="18" xfId="0" applyNumberFormat="1" applyFont="1" applyFill="1" applyBorder="1" applyAlignment="1">
      <alignment horizontal="left" wrapText="1"/>
    </xf>
    <xf numFmtId="0" fontId="4" fillId="24" borderId="19" xfId="0" applyNumberFormat="1" applyFont="1" applyFill="1" applyBorder="1" applyAlignment="1">
      <alignment horizontal="left" wrapText="1"/>
    </xf>
    <xf numFmtId="0" fontId="4" fillId="24" borderId="11" xfId="0" applyNumberFormat="1" applyFont="1" applyFill="1" applyBorder="1" applyAlignment="1">
      <alignment horizontal="left" wrapText="1"/>
    </xf>
    <xf numFmtId="0" fontId="4" fillId="24" borderId="12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abSelected="1" zoomScalePageLayoutView="0" workbookViewId="0" topLeftCell="A1">
      <selection activeCell="D75" sqref="D75:K75"/>
    </sheetView>
  </sheetViews>
  <sheetFormatPr defaultColWidth="9.00390625" defaultRowHeight="12.75"/>
  <cols>
    <col min="1" max="1" width="3.875" style="21" customWidth="1"/>
    <col min="2" max="2" width="9.125" style="21" customWidth="1"/>
    <col min="3" max="3" width="23.75390625" style="21" customWidth="1"/>
    <col min="4" max="4" width="8.125" style="21" customWidth="1"/>
    <col min="5" max="5" width="8.125" style="21" hidden="1" customWidth="1"/>
    <col min="6" max="6" width="8.625" style="21" customWidth="1"/>
    <col min="7" max="7" width="8.25390625" style="21" customWidth="1"/>
    <col min="8" max="8" width="9.375" style="21" customWidth="1"/>
    <col min="9" max="9" width="8.25390625" style="21" customWidth="1"/>
    <col min="10" max="10" width="8.625" style="21" customWidth="1"/>
    <col min="11" max="11" width="11.125" style="21" customWidth="1"/>
    <col min="12" max="12" width="8.375" style="21" customWidth="1"/>
    <col min="13" max="13" width="8.625" style="21" customWidth="1"/>
    <col min="14" max="14" width="10.375" style="21" customWidth="1"/>
    <col min="15" max="15" width="11.25390625" style="21" customWidth="1"/>
    <col min="16" max="16" width="13.125" style="21" customWidth="1"/>
    <col min="17" max="17" width="12.00390625" style="21" customWidth="1"/>
    <col min="18" max="18" width="10.625" style="21" bestFit="1" customWidth="1"/>
    <col min="19" max="20" width="9.625" style="21" bestFit="1" customWidth="1"/>
    <col min="21" max="16384" width="9.125" style="21" customWidth="1"/>
  </cols>
  <sheetData>
    <row r="1" spans="1:14" ht="16.5" customHeight="1">
      <c r="A1" s="15"/>
      <c r="B1" s="15"/>
      <c r="C1" s="115" t="s">
        <v>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15">
      <c r="A2" s="15"/>
      <c r="B2" s="116" t="s">
        <v>113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4" ht="11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1.25">
      <c r="A4" s="15"/>
      <c r="B4" s="15" t="s">
        <v>1</v>
      </c>
      <c r="C4" s="117"/>
      <c r="D4" s="117"/>
      <c r="E4" s="117"/>
      <c r="F4" s="22" t="s">
        <v>2</v>
      </c>
      <c r="H4" s="23">
        <v>4507.02</v>
      </c>
      <c r="I4" s="15"/>
      <c r="J4" s="15"/>
      <c r="K4" s="15"/>
      <c r="L4" s="15"/>
      <c r="M4" s="15"/>
      <c r="N4" s="15"/>
    </row>
    <row r="5" spans="1:14" ht="11.25">
      <c r="A5" s="15"/>
      <c r="B5" s="15"/>
      <c r="C5" s="15"/>
      <c r="D5" s="15"/>
      <c r="E5" s="15"/>
      <c r="F5" s="22" t="s">
        <v>3</v>
      </c>
      <c r="H5" s="24">
        <v>52</v>
      </c>
      <c r="I5" s="15"/>
      <c r="J5" s="15"/>
      <c r="K5" s="15"/>
      <c r="L5" s="15"/>
      <c r="M5" s="15"/>
      <c r="N5" s="15"/>
    </row>
    <row r="6" spans="1:14" ht="11.25">
      <c r="A6" s="15"/>
      <c r="B6" s="15"/>
      <c r="C6" s="15"/>
      <c r="D6" s="15"/>
      <c r="E6" s="15"/>
      <c r="F6" s="22" t="s">
        <v>40</v>
      </c>
      <c r="H6" s="24">
        <v>105</v>
      </c>
      <c r="I6" s="15"/>
      <c r="J6" s="15"/>
      <c r="K6" s="15"/>
      <c r="L6" s="15"/>
      <c r="M6" s="15"/>
      <c r="N6" s="15"/>
    </row>
    <row r="7" spans="1:14" ht="11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9" ht="33.75">
      <c r="A8" s="15"/>
      <c r="B8" s="118" t="s">
        <v>4</v>
      </c>
      <c r="C8" s="118"/>
      <c r="D8" s="26" t="s">
        <v>5</v>
      </c>
      <c r="E8" s="26" t="s">
        <v>76</v>
      </c>
      <c r="F8" s="26" t="s">
        <v>6</v>
      </c>
      <c r="G8" s="26" t="s">
        <v>63</v>
      </c>
      <c r="H8" s="26" t="s">
        <v>15</v>
      </c>
      <c r="I8" s="26" t="s">
        <v>56</v>
      </c>
      <c r="J8" s="26" t="s">
        <v>55</v>
      </c>
      <c r="K8" s="26" t="s">
        <v>57</v>
      </c>
      <c r="L8" s="26" t="s">
        <v>99</v>
      </c>
      <c r="M8" s="26" t="s">
        <v>58</v>
      </c>
      <c r="N8" s="26" t="s">
        <v>64</v>
      </c>
      <c r="O8" s="1" t="s">
        <v>14</v>
      </c>
      <c r="P8" s="27"/>
      <c r="Q8" s="27"/>
      <c r="R8" s="27"/>
      <c r="S8" s="27"/>
    </row>
    <row r="9" spans="1:19" ht="11.25">
      <c r="A9" s="15"/>
      <c r="B9" s="111" t="s">
        <v>114</v>
      </c>
      <c r="C9" s="112"/>
      <c r="D9" s="10"/>
      <c r="E9" s="58"/>
      <c r="F9" s="10"/>
      <c r="G9" s="10"/>
      <c r="H9" s="10"/>
      <c r="I9" s="19"/>
      <c r="J9" s="19"/>
      <c r="K9" s="19"/>
      <c r="L9" s="19"/>
      <c r="M9" s="19"/>
      <c r="N9" s="19"/>
      <c r="O9" s="28">
        <v>806220.4</v>
      </c>
      <c r="P9" s="27"/>
      <c r="Q9" s="27"/>
      <c r="R9" s="27"/>
      <c r="S9" s="27"/>
    </row>
    <row r="10" spans="1:19" ht="11.25">
      <c r="A10" s="15"/>
      <c r="B10" s="113"/>
      <c r="C10" s="114"/>
      <c r="D10" s="10"/>
      <c r="E10" s="58"/>
      <c r="F10" s="10"/>
      <c r="G10" s="10"/>
      <c r="H10" s="10"/>
      <c r="I10" s="19"/>
      <c r="J10" s="19"/>
      <c r="K10" s="19"/>
      <c r="L10" s="19"/>
      <c r="M10" s="19"/>
      <c r="N10" s="19"/>
      <c r="O10" s="28"/>
      <c r="P10" s="57"/>
      <c r="Q10" s="27"/>
      <c r="R10" s="27"/>
      <c r="S10" s="27"/>
    </row>
    <row r="11" spans="1:19" ht="11.25">
      <c r="A11" s="15"/>
      <c r="B11" s="108" t="s">
        <v>31</v>
      </c>
      <c r="C11" s="108"/>
      <c r="D11" s="10">
        <f>922610.01+24322.62</f>
        <v>946932.63</v>
      </c>
      <c r="E11" s="43">
        <v>0</v>
      </c>
      <c r="F11" s="10">
        <v>50747.45</v>
      </c>
      <c r="G11" s="10">
        <f>500468.05+36297.12</f>
        <v>536765.17</v>
      </c>
      <c r="H11" s="10">
        <v>1024119.88</v>
      </c>
      <c r="I11" s="19">
        <v>238497.86</v>
      </c>
      <c r="J11" s="19">
        <v>158306.88</v>
      </c>
      <c r="K11" s="19">
        <v>92715.82</v>
      </c>
      <c r="L11" s="19">
        <f>61942.31+16700</f>
        <v>78642.31</v>
      </c>
      <c r="M11" s="19">
        <v>176181.48</v>
      </c>
      <c r="N11" s="19">
        <v>37894.41</v>
      </c>
      <c r="O11" s="28">
        <f>SUM(D11:N11)</f>
        <v>3340803.8899999997</v>
      </c>
      <c r="P11" s="13"/>
      <c r="Q11" s="13"/>
      <c r="R11" s="27"/>
      <c r="S11" s="27"/>
    </row>
    <row r="12" spans="1:19" ht="11.25">
      <c r="A12" s="15"/>
      <c r="B12" s="108" t="s">
        <v>32</v>
      </c>
      <c r="C12" s="108"/>
      <c r="D12" s="10"/>
      <c r="E12" s="10"/>
      <c r="F12" s="10"/>
      <c r="G12" s="10"/>
      <c r="H12" s="19"/>
      <c r="I12" s="19"/>
      <c r="J12" s="19"/>
      <c r="K12" s="19"/>
      <c r="L12" s="19"/>
      <c r="M12" s="19"/>
      <c r="N12" s="19"/>
      <c r="O12" s="28">
        <v>3285755.95</v>
      </c>
      <c r="P12" s="56"/>
      <c r="Q12" s="13"/>
      <c r="R12" s="29"/>
      <c r="S12" s="29"/>
    </row>
    <row r="13" spans="1:19" ht="11.25">
      <c r="A13" s="15"/>
      <c r="B13" s="59" t="s">
        <v>82</v>
      </c>
      <c r="C13" s="59"/>
      <c r="D13" s="10"/>
      <c r="E13" s="10"/>
      <c r="F13" s="10"/>
      <c r="G13" s="10"/>
      <c r="H13" s="19"/>
      <c r="I13" s="19"/>
      <c r="J13" s="19"/>
      <c r="K13" s="19"/>
      <c r="L13" s="19"/>
      <c r="M13" s="19"/>
      <c r="N13" s="19"/>
      <c r="O13" s="28">
        <v>20400</v>
      </c>
      <c r="P13" s="56"/>
      <c r="Q13" s="13"/>
      <c r="R13" s="29"/>
      <c r="S13" s="29"/>
    </row>
    <row r="14" spans="1:19" ht="11.25">
      <c r="A14" s="15"/>
      <c r="B14" s="111" t="s">
        <v>83</v>
      </c>
      <c r="C14" s="112"/>
      <c r="D14" s="10"/>
      <c r="E14" s="10"/>
      <c r="F14" s="10"/>
      <c r="G14" s="10"/>
      <c r="H14" s="19"/>
      <c r="I14" s="19"/>
      <c r="J14" s="19"/>
      <c r="K14" s="19"/>
      <c r="L14" s="19"/>
      <c r="M14" s="19"/>
      <c r="N14" s="19"/>
      <c r="O14" s="28">
        <v>802200</v>
      </c>
      <c r="P14" s="56"/>
      <c r="Q14" s="13"/>
      <c r="R14" s="29"/>
      <c r="S14" s="29"/>
    </row>
    <row r="15" spans="1:19" ht="11.25">
      <c r="A15" s="15"/>
      <c r="B15" s="111" t="s">
        <v>85</v>
      </c>
      <c r="C15" s="112"/>
      <c r="D15" s="10"/>
      <c r="E15" s="10"/>
      <c r="F15" s="10"/>
      <c r="G15" s="10"/>
      <c r="H15" s="19"/>
      <c r="I15" s="19"/>
      <c r="J15" s="19"/>
      <c r="K15" s="19"/>
      <c r="L15" s="19"/>
      <c r="M15" s="19"/>
      <c r="N15" s="19"/>
      <c r="O15" s="28">
        <v>0</v>
      </c>
      <c r="P15" s="56"/>
      <c r="Q15" s="13"/>
      <c r="R15" s="29"/>
      <c r="S15" s="29"/>
    </row>
    <row r="16" spans="1:19" ht="11.25">
      <c r="A16" s="15"/>
      <c r="B16" s="111" t="s">
        <v>115</v>
      </c>
      <c r="C16" s="112"/>
      <c r="D16" s="10"/>
      <c r="E16" s="10"/>
      <c r="F16" s="10"/>
      <c r="G16" s="10"/>
      <c r="H16" s="19"/>
      <c r="I16" s="19"/>
      <c r="J16" s="19"/>
      <c r="K16" s="19"/>
      <c r="L16" s="19"/>
      <c r="M16" s="19"/>
      <c r="N16" s="19"/>
      <c r="O16" s="28">
        <f>O12+O13+O14+O15</f>
        <v>4108355.95</v>
      </c>
      <c r="P16" s="56"/>
      <c r="Q16" s="13"/>
      <c r="R16" s="29"/>
      <c r="S16" s="29"/>
    </row>
    <row r="17" spans="1:19" ht="11.25">
      <c r="A17" s="15"/>
      <c r="B17" s="113"/>
      <c r="C17" s="114"/>
      <c r="D17" s="10"/>
      <c r="E17" s="10"/>
      <c r="F17" s="10"/>
      <c r="G17" s="10"/>
      <c r="H17" s="19"/>
      <c r="I17" s="19"/>
      <c r="J17" s="19"/>
      <c r="K17" s="19"/>
      <c r="L17" s="19"/>
      <c r="M17" s="19"/>
      <c r="N17" s="19"/>
      <c r="O17" s="28"/>
      <c r="P17" s="56"/>
      <c r="Q17" s="13"/>
      <c r="R17" s="29"/>
      <c r="S17" s="29"/>
    </row>
    <row r="18" spans="1:19" ht="11.25">
      <c r="A18" s="15"/>
      <c r="B18" s="111" t="s">
        <v>119</v>
      </c>
      <c r="C18" s="112"/>
      <c r="D18" s="10"/>
      <c r="E18" s="10"/>
      <c r="F18" s="10"/>
      <c r="G18" s="10"/>
      <c r="H18" s="19"/>
      <c r="I18" s="19"/>
      <c r="J18" s="19"/>
      <c r="K18" s="19"/>
      <c r="L18" s="19"/>
      <c r="M18" s="19"/>
      <c r="N18" s="19"/>
      <c r="O18" s="28">
        <f>O41+O51+O61+O86</f>
        <v>4072910.54</v>
      </c>
      <c r="P18" s="56"/>
      <c r="Q18" s="13"/>
      <c r="R18" s="29"/>
      <c r="S18" s="29"/>
    </row>
    <row r="19" spans="1:19" ht="11.25">
      <c r="A19" s="15"/>
      <c r="B19" s="113"/>
      <c r="C19" s="114"/>
      <c r="D19" s="10"/>
      <c r="E19" s="10"/>
      <c r="F19" s="10"/>
      <c r="G19" s="10"/>
      <c r="H19" s="19"/>
      <c r="I19" s="19"/>
      <c r="J19" s="19"/>
      <c r="K19" s="19"/>
      <c r="L19" s="19"/>
      <c r="M19" s="19"/>
      <c r="N19" s="19"/>
      <c r="O19" s="28"/>
      <c r="P19" s="56"/>
      <c r="Q19" s="13"/>
      <c r="R19" s="29"/>
      <c r="S19" s="29"/>
    </row>
    <row r="20" spans="1:19" ht="15" customHeight="1">
      <c r="A20" s="15"/>
      <c r="B20" s="111" t="s">
        <v>54</v>
      </c>
      <c r="C20" s="112"/>
      <c r="D20" s="32"/>
      <c r="E20" s="32"/>
      <c r="F20" s="28"/>
      <c r="G20" s="28"/>
      <c r="H20" s="5"/>
      <c r="I20" s="5"/>
      <c r="J20" s="5"/>
      <c r="K20" s="5"/>
      <c r="L20" s="5"/>
      <c r="M20" s="5"/>
      <c r="N20" s="5"/>
      <c r="O20" s="28">
        <f>O9+O11-O12</f>
        <v>861268.3399999994</v>
      </c>
      <c r="P20" s="30"/>
      <c r="Q20" s="27"/>
      <c r="R20" s="29"/>
      <c r="S20" s="27"/>
    </row>
    <row r="21" spans="1:19" ht="11.25">
      <c r="A21" s="15"/>
      <c r="B21" s="12"/>
      <c r="C21" s="12"/>
      <c r="D21" s="13"/>
      <c r="E21" s="13"/>
      <c r="F21" s="13"/>
      <c r="G21" s="14"/>
      <c r="H21" s="13"/>
      <c r="I21" s="13"/>
      <c r="J21" s="14"/>
      <c r="K21" s="13"/>
      <c r="L21" s="13"/>
      <c r="M21" s="14"/>
      <c r="N21" s="13"/>
      <c r="O21" s="13"/>
      <c r="P21" s="27"/>
      <c r="Q21" s="29"/>
      <c r="R21" s="29"/>
      <c r="S21" s="27"/>
    </row>
    <row r="22" spans="1:19" ht="11.25" hidden="1">
      <c r="A22" s="15"/>
      <c r="B22" s="12"/>
      <c r="C22" s="12"/>
      <c r="D22" s="13"/>
      <c r="E22" s="13"/>
      <c r="F22" s="15" t="s">
        <v>25</v>
      </c>
      <c r="H22" s="15"/>
      <c r="I22" s="15"/>
      <c r="J22" s="15"/>
      <c r="K22" s="15"/>
      <c r="L22" s="15"/>
      <c r="M22" s="15"/>
      <c r="N22" s="15"/>
      <c r="O22" s="28"/>
      <c r="P22" s="27"/>
      <c r="Q22" s="29"/>
      <c r="R22" s="27"/>
      <c r="S22" s="27"/>
    </row>
    <row r="23" spans="1:19" ht="11.25" hidden="1">
      <c r="A23" s="15"/>
      <c r="B23" s="12"/>
      <c r="C23" s="12"/>
      <c r="D23" s="13"/>
      <c r="E23" s="13"/>
      <c r="F23" s="15"/>
      <c r="H23" s="15"/>
      <c r="I23" s="15"/>
      <c r="J23" s="15"/>
      <c r="K23" s="15"/>
      <c r="L23" s="15"/>
      <c r="M23" s="15"/>
      <c r="N23" s="15"/>
      <c r="O23" s="45"/>
      <c r="P23" s="27"/>
      <c r="Q23" s="29"/>
      <c r="R23" s="27"/>
      <c r="S23" s="27"/>
    </row>
    <row r="24" spans="1:19" ht="11.25" hidden="1">
      <c r="A24" s="15"/>
      <c r="B24" s="12"/>
      <c r="C24" s="12"/>
      <c r="D24" s="13"/>
      <c r="E24" s="13"/>
      <c r="F24" s="15" t="s">
        <v>49</v>
      </c>
      <c r="H24" s="15"/>
      <c r="I24" s="15"/>
      <c r="J24" s="15"/>
      <c r="K24" s="15"/>
      <c r="L24" s="15"/>
      <c r="M24" s="15"/>
      <c r="N24" s="15"/>
      <c r="O24" s="60"/>
      <c r="P24" s="27"/>
      <c r="Q24" s="29"/>
      <c r="R24" s="27"/>
      <c r="S24" s="27"/>
    </row>
    <row r="25" spans="1:19" ht="11.25">
      <c r="A25" s="15"/>
      <c r="B25" s="12"/>
      <c r="C25" s="12"/>
      <c r="D25" s="13"/>
      <c r="E25" s="13"/>
      <c r="F25" s="15" t="s">
        <v>116</v>
      </c>
      <c r="H25" s="15"/>
      <c r="I25" s="15"/>
      <c r="J25" s="15"/>
      <c r="K25" s="15"/>
      <c r="L25" s="15"/>
      <c r="M25" s="15"/>
      <c r="N25" s="15"/>
      <c r="O25" s="121">
        <v>243136.63</v>
      </c>
      <c r="P25" s="27"/>
      <c r="Q25" s="29"/>
      <c r="R25" s="27"/>
      <c r="S25" s="27"/>
    </row>
    <row r="26" spans="1:19" ht="11.25">
      <c r="A26" s="15"/>
      <c r="B26" s="12"/>
      <c r="C26" s="12"/>
      <c r="D26" s="13"/>
      <c r="E26" s="13"/>
      <c r="F26" s="15"/>
      <c r="H26" s="15"/>
      <c r="I26" s="15"/>
      <c r="J26" s="15"/>
      <c r="K26" s="15"/>
      <c r="L26" s="15"/>
      <c r="M26" s="15"/>
      <c r="N26" s="15"/>
      <c r="O26" s="45"/>
      <c r="P26" s="27"/>
      <c r="Q26" s="29"/>
      <c r="R26" s="27"/>
      <c r="S26" s="27"/>
    </row>
    <row r="27" spans="1:19" ht="11.25">
      <c r="A27" s="15"/>
      <c r="B27" s="12"/>
      <c r="C27" s="12"/>
      <c r="D27" s="13"/>
      <c r="E27" s="13"/>
      <c r="F27" s="15" t="s">
        <v>117</v>
      </c>
      <c r="H27" s="15"/>
      <c r="I27" s="15"/>
      <c r="J27" s="15"/>
      <c r="K27" s="15"/>
      <c r="L27" s="15"/>
      <c r="M27" s="15"/>
      <c r="N27" s="15"/>
      <c r="O27" s="121">
        <f>O25+O16-O18</f>
        <v>278582.04000000004</v>
      </c>
      <c r="P27" s="29"/>
      <c r="Q27" s="29"/>
      <c r="R27" s="27"/>
      <c r="S27" s="27"/>
    </row>
    <row r="28" spans="1:19" ht="11.25">
      <c r="A28" s="15"/>
      <c r="B28" s="12"/>
      <c r="C28" s="12"/>
      <c r="D28" s="13"/>
      <c r="E28" s="13"/>
      <c r="F28" s="15"/>
      <c r="H28" s="15"/>
      <c r="I28" s="15"/>
      <c r="J28" s="15"/>
      <c r="K28" s="15"/>
      <c r="L28" s="15"/>
      <c r="M28" s="15"/>
      <c r="N28" s="15"/>
      <c r="O28" s="33"/>
      <c r="P28" s="27"/>
      <c r="Q28" s="29"/>
      <c r="R28" s="27"/>
      <c r="S28" s="27"/>
    </row>
    <row r="29" spans="1:19" ht="16.5" customHeight="1">
      <c r="A29" s="15"/>
      <c r="B29" s="118" t="s">
        <v>8</v>
      </c>
      <c r="C29" s="118"/>
      <c r="D29" s="95" t="s">
        <v>9</v>
      </c>
      <c r="E29" s="96"/>
      <c r="F29" s="96"/>
      <c r="G29" s="96"/>
      <c r="H29" s="96"/>
      <c r="I29" s="96"/>
      <c r="J29" s="96"/>
      <c r="K29" s="96"/>
      <c r="L29" s="46"/>
      <c r="M29" s="25"/>
      <c r="N29" s="2"/>
      <c r="O29" s="2"/>
      <c r="P29" s="27"/>
      <c r="Q29" s="29"/>
      <c r="R29" s="27"/>
      <c r="S29" s="27"/>
    </row>
    <row r="30" spans="1:19" ht="23.25" customHeight="1">
      <c r="A30" s="15"/>
      <c r="B30" s="109"/>
      <c r="C30" s="110"/>
      <c r="D30" s="79" t="s">
        <v>18</v>
      </c>
      <c r="E30" s="80"/>
      <c r="F30" s="80"/>
      <c r="G30" s="80"/>
      <c r="H30" s="80"/>
      <c r="I30" s="80"/>
      <c r="J30" s="80"/>
      <c r="K30" s="80"/>
      <c r="L30" s="4"/>
      <c r="M30" s="25" t="s">
        <v>10</v>
      </c>
      <c r="N30" s="7" t="s">
        <v>23</v>
      </c>
      <c r="O30" s="2" t="s">
        <v>19</v>
      </c>
      <c r="P30" s="27"/>
      <c r="Q30" s="29"/>
      <c r="R30" s="27"/>
      <c r="S30" s="27"/>
    </row>
    <row r="31" spans="1:19" ht="16.5" customHeight="1">
      <c r="A31" s="15"/>
      <c r="B31" s="3"/>
      <c r="C31" s="4"/>
      <c r="D31" s="4"/>
      <c r="E31" s="4"/>
      <c r="F31" s="4"/>
      <c r="G31" s="4"/>
      <c r="H31" s="4"/>
      <c r="I31" s="46"/>
      <c r="J31" s="46"/>
      <c r="K31" s="46"/>
      <c r="L31" s="46"/>
      <c r="M31" s="25" t="s">
        <v>29</v>
      </c>
      <c r="N31" s="6">
        <f>N32+N33+N34+N35+N36+N37+N38</f>
        <v>886368</v>
      </c>
      <c r="O31" s="6">
        <f>O32+O33+O34+O35+O36+O37+O38</f>
        <v>4108355.95</v>
      </c>
      <c r="P31" s="27"/>
      <c r="Q31" s="29"/>
      <c r="R31" s="27"/>
      <c r="S31" s="27"/>
    </row>
    <row r="32" spans="1:19" ht="16.5" customHeight="1">
      <c r="A32" s="15"/>
      <c r="B32" s="74" t="s">
        <v>59</v>
      </c>
      <c r="C32" s="75"/>
      <c r="D32" s="76" t="s">
        <v>60</v>
      </c>
      <c r="E32" s="77"/>
      <c r="F32" s="77"/>
      <c r="G32" s="77"/>
      <c r="H32" s="77"/>
      <c r="I32" s="77"/>
      <c r="J32" s="77"/>
      <c r="K32" s="77"/>
      <c r="L32" s="61"/>
      <c r="M32" s="47" t="s">
        <v>11</v>
      </c>
      <c r="N32" s="69">
        <v>6000</v>
      </c>
      <c r="O32" s="69">
        <v>6000</v>
      </c>
      <c r="P32" s="27"/>
      <c r="Q32" s="29"/>
      <c r="R32" s="27"/>
      <c r="S32" s="27"/>
    </row>
    <row r="33" spans="1:19" ht="16.5" customHeight="1">
      <c r="A33" s="15"/>
      <c r="B33" s="74" t="s">
        <v>84</v>
      </c>
      <c r="C33" s="75"/>
      <c r="D33" s="76" t="s">
        <v>60</v>
      </c>
      <c r="E33" s="77"/>
      <c r="F33" s="77"/>
      <c r="G33" s="77"/>
      <c r="H33" s="77"/>
      <c r="I33" s="77"/>
      <c r="J33" s="77"/>
      <c r="K33" s="77"/>
      <c r="L33" s="61"/>
      <c r="M33" s="47" t="s">
        <v>11</v>
      </c>
      <c r="N33" s="69">
        <v>4800</v>
      </c>
      <c r="O33" s="69">
        <v>0</v>
      </c>
      <c r="P33" s="27"/>
      <c r="Q33" s="29"/>
      <c r="R33" s="27"/>
      <c r="S33" s="27"/>
    </row>
    <row r="34" spans="1:19" ht="16.5" customHeight="1">
      <c r="A34" s="15"/>
      <c r="B34" s="74" t="s">
        <v>65</v>
      </c>
      <c r="C34" s="75"/>
      <c r="D34" s="76" t="s">
        <v>60</v>
      </c>
      <c r="E34" s="77"/>
      <c r="F34" s="77"/>
      <c r="G34" s="77"/>
      <c r="H34" s="77"/>
      <c r="I34" s="77"/>
      <c r="J34" s="77"/>
      <c r="K34" s="77"/>
      <c r="L34" s="61"/>
      <c r="M34" s="47" t="s">
        <v>11</v>
      </c>
      <c r="N34" s="69">
        <v>2400</v>
      </c>
      <c r="O34" s="69">
        <v>2400</v>
      </c>
      <c r="P34" s="27"/>
      <c r="Q34" s="29"/>
      <c r="R34" s="27"/>
      <c r="S34" s="27"/>
    </row>
    <row r="35" spans="1:19" ht="16.5" customHeight="1">
      <c r="A35" s="15"/>
      <c r="B35" s="74" t="s">
        <v>94</v>
      </c>
      <c r="C35" s="75"/>
      <c r="D35" s="76" t="s">
        <v>60</v>
      </c>
      <c r="E35" s="77"/>
      <c r="F35" s="77"/>
      <c r="G35" s="77"/>
      <c r="H35" s="77"/>
      <c r="I35" s="77"/>
      <c r="J35" s="77"/>
      <c r="K35" s="77"/>
      <c r="L35" s="61"/>
      <c r="M35" s="47" t="s">
        <v>11</v>
      </c>
      <c r="N35" s="69">
        <v>12000</v>
      </c>
      <c r="O35" s="69">
        <v>12000</v>
      </c>
      <c r="P35" s="27"/>
      <c r="Q35" s="29"/>
      <c r="R35" s="27"/>
      <c r="S35" s="27"/>
    </row>
    <row r="36" spans="1:19" ht="16.5" customHeight="1">
      <c r="A36" s="15"/>
      <c r="B36" s="74" t="s">
        <v>72</v>
      </c>
      <c r="C36" s="75"/>
      <c r="D36" s="76" t="s">
        <v>71</v>
      </c>
      <c r="E36" s="77"/>
      <c r="F36" s="77"/>
      <c r="G36" s="77"/>
      <c r="H36" s="77"/>
      <c r="I36" s="77"/>
      <c r="J36" s="77"/>
      <c r="K36" s="77"/>
      <c r="L36" s="61"/>
      <c r="M36" s="47" t="s">
        <v>11</v>
      </c>
      <c r="N36" s="69">
        <v>861168</v>
      </c>
      <c r="O36" s="69">
        <v>802200</v>
      </c>
      <c r="P36" s="29"/>
      <c r="Q36" s="29"/>
      <c r="R36" s="27"/>
      <c r="S36" s="27"/>
    </row>
    <row r="37" spans="1:19" ht="16.5" customHeight="1">
      <c r="A37" s="15"/>
      <c r="B37" s="74" t="s">
        <v>52</v>
      </c>
      <c r="C37" s="75"/>
      <c r="D37" s="76" t="s">
        <v>62</v>
      </c>
      <c r="E37" s="77"/>
      <c r="F37" s="77"/>
      <c r="G37" s="77"/>
      <c r="H37" s="77"/>
      <c r="I37" s="77"/>
      <c r="J37" s="77"/>
      <c r="K37" s="77"/>
      <c r="L37" s="61"/>
      <c r="M37" s="47" t="s">
        <v>11</v>
      </c>
      <c r="N37" s="69"/>
      <c r="O37" s="69">
        <v>3285755.95</v>
      </c>
      <c r="P37" s="27"/>
      <c r="Q37" s="29"/>
      <c r="R37" s="27"/>
      <c r="S37" s="27"/>
    </row>
    <row r="38" spans="1:19" ht="16.5" customHeight="1">
      <c r="A38" s="15"/>
      <c r="B38" s="74"/>
      <c r="C38" s="75"/>
      <c r="D38" s="76"/>
      <c r="E38" s="77"/>
      <c r="F38" s="77"/>
      <c r="G38" s="77"/>
      <c r="H38" s="77"/>
      <c r="I38" s="77"/>
      <c r="J38" s="77"/>
      <c r="K38" s="77"/>
      <c r="L38" s="119"/>
      <c r="M38" s="47"/>
      <c r="N38" s="69"/>
      <c r="O38" s="69"/>
      <c r="P38" s="27"/>
      <c r="Q38" s="29"/>
      <c r="R38" s="27"/>
      <c r="S38" s="27"/>
    </row>
    <row r="39" spans="1:17" ht="12.75" customHeight="1">
      <c r="A39" s="15"/>
      <c r="B39" s="34"/>
      <c r="C39" s="35"/>
      <c r="D39" s="79" t="s">
        <v>24</v>
      </c>
      <c r="E39" s="80"/>
      <c r="F39" s="80"/>
      <c r="G39" s="80"/>
      <c r="H39" s="80"/>
      <c r="I39" s="80"/>
      <c r="J39" s="80"/>
      <c r="K39" s="80"/>
      <c r="L39" s="4"/>
      <c r="M39" s="35"/>
      <c r="N39" s="8"/>
      <c r="O39" s="9"/>
      <c r="P39" s="31"/>
      <c r="Q39" s="16"/>
    </row>
    <row r="40" spans="1:17" ht="26.25" customHeight="1">
      <c r="A40" s="15"/>
      <c r="B40" s="34"/>
      <c r="C40" s="38"/>
      <c r="D40" s="80" t="s">
        <v>21</v>
      </c>
      <c r="E40" s="80"/>
      <c r="F40" s="80"/>
      <c r="G40" s="80"/>
      <c r="H40" s="80"/>
      <c r="I40" s="80"/>
      <c r="J40" s="80"/>
      <c r="K40" s="80"/>
      <c r="L40" s="4"/>
      <c r="M40" s="25" t="s">
        <v>10</v>
      </c>
      <c r="N40" s="2" t="s">
        <v>17</v>
      </c>
      <c r="O40" s="2" t="s">
        <v>22</v>
      </c>
      <c r="Q40" s="31"/>
    </row>
    <row r="41" spans="1:17" ht="15" customHeight="1">
      <c r="A41" s="15"/>
      <c r="B41" s="73"/>
      <c r="C41" s="103"/>
      <c r="D41" s="103"/>
      <c r="E41" s="103"/>
      <c r="F41" s="103"/>
      <c r="G41" s="103"/>
      <c r="H41" s="103"/>
      <c r="I41" s="103"/>
      <c r="J41" s="103"/>
      <c r="K41" s="103"/>
      <c r="L41" s="37"/>
      <c r="M41" s="25" t="s">
        <v>14</v>
      </c>
      <c r="N41" s="11">
        <f>N42+N43+N44+N45+N46+N47+N48+N49</f>
        <v>2376830.0100000002</v>
      </c>
      <c r="O41" s="6">
        <f>O42+O43+O44+O45+O46+O47+O48+O49</f>
        <v>2338376.75</v>
      </c>
      <c r="P41" s="16"/>
      <c r="Q41" s="31"/>
    </row>
    <row r="42" spans="1:15" ht="20.25" customHeight="1">
      <c r="A42" s="15"/>
      <c r="B42" s="89" t="s">
        <v>16</v>
      </c>
      <c r="C42" s="89"/>
      <c r="D42" s="85" t="s">
        <v>33</v>
      </c>
      <c r="E42" s="91"/>
      <c r="F42" s="91"/>
      <c r="G42" s="91"/>
      <c r="H42" s="91"/>
      <c r="I42" s="91"/>
      <c r="J42" s="91"/>
      <c r="K42" s="91"/>
      <c r="L42" s="63"/>
      <c r="M42" s="39" t="s">
        <v>11</v>
      </c>
      <c r="N42" s="70">
        <v>525542.22</v>
      </c>
      <c r="O42" s="66">
        <v>500639.59</v>
      </c>
    </row>
    <row r="43" spans="1:15" ht="20.25" customHeight="1">
      <c r="A43" s="15"/>
      <c r="B43" s="85" t="s">
        <v>61</v>
      </c>
      <c r="C43" s="86"/>
      <c r="D43" s="85" t="s">
        <v>87</v>
      </c>
      <c r="E43" s="91"/>
      <c r="F43" s="91"/>
      <c r="G43" s="91"/>
      <c r="H43" s="91"/>
      <c r="I43" s="91"/>
      <c r="J43" s="91"/>
      <c r="K43" s="91"/>
      <c r="L43" s="63"/>
      <c r="M43" s="39" t="s">
        <v>11</v>
      </c>
      <c r="N43" s="70">
        <v>1285161.6</v>
      </c>
      <c r="O43" s="66">
        <v>1268610.97</v>
      </c>
    </row>
    <row r="44" spans="1:15" ht="20.25" customHeight="1">
      <c r="A44" s="15"/>
      <c r="B44" s="78" t="s">
        <v>20</v>
      </c>
      <c r="C44" s="78"/>
      <c r="D44" s="85" t="s">
        <v>86</v>
      </c>
      <c r="E44" s="91"/>
      <c r="F44" s="91"/>
      <c r="G44" s="91"/>
      <c r="H44" s="91"/>
      <c r="I44" s="91"/>
      <c r="J44" s="91"/>
      <c r="K44" s="91"/>
      <c r="L44" s="63"/>
      <c r="M44" s="39" t="s">
        <v>11</v>
      </c>
      <c r="N44" s="70">
        <v>408005.4</v>
      </c>
      <c r="O44" s="66">
        <v>408005.4</v>
      </c>
    </row>
    <row r="45" spans="1:15" ht="20.25" customHeight="1">
      <c r="A45" s="15"/>
      <c r="B45" s="85" t="s">
        <v>28</v>
      </c>
      <c r="C45" s="86"/>
      <c r="D45" s="85" t="s">
        <v>88</v>
      </c>
      <c r="E45" s="91"/>
      <c r="F45" s="91"/>
      <c r="G45" s="91"/>
      <c r="H45" s="91"/>
      <c r="I45" s="91"/>
      <c r="J45" s="91"/>
      <c r="K45" s="91"/>
      <c r="L45" s="63"/>
      <c r="M45" s="39" t="s">
        <v>11</v>
      </c>
      <c r="N45" s="70">
        <v>77342.04</v>
      </c>
      <c r="O45" s="66">
        <v>77342.04</v>
      </c>
    </row>
    <row r="46" spans="1:16" ht="20.25" customHeight="1">
      <c r="A46" s="15"/>
      <c r="B46" s="85" t="s">
        <v>6</v>
      </c>
      <c r="C46" s="86"/>
      <c r="D46" s="85" t="s">
        <v>67</v>
      </c>
      <c r="E46" s="91"/>
      <c r="F46" s="91"/>
      <c r="G46" s="91"/>
      <c r="H46" s="91"/>
      <c r="I46" s="91"/>
      <c r="J46" s="91"/>
      <c r="K46" s="91"/>
      <c r="L46" s="63"/>
      <c r="M46" s="39" t="s">
        <v>11</v>
      </c>
      <c r="N46" s="70">
        <v>33390.35</v>
      </c>
      <c r="O46" s="66">
        <f>21068.57+12321.78</f>
        <v>33390.35</v>
      </c>
      <c r="P46" s="16"/>
    </row>
    <row r="47" spans="1:16" ht="20.25" customHeight="1">
      <c r="A47" s="15"/>
      <c r="B47" s="85" t="s">
        <v>100</v>
      </c>
      <c r="C47" s="86"/>
      <c r="D47" s="85" t="s">
        <v>101</v>
      </c>
      <c r="E47" s="91"/>
      <c r="F47" s="91"/>
      <c r="G47" s="91"/>
      <c r="H47" s="91"/>
      <c r="I47" s="91"/>
      <c r="J47" s="91"/>
      <c r="K47" s="91"/>
      <c r="L47" s="63"/>
      <c r="M47" s="39" t="s">
        <v>11</v>
      </c>
      <c r="N47" s="70">
        <v>36000</v>
      </c>
      <c r="O47" s="66">
        <v>39000</v>
      </c>
      <c r="P47" s="16"/>
    </row>
    <row r="48" spans="1:16" ht="20.25" customHeight="1" hidden="1">
      <c r="A48" s="15"/>
      <c r="B48" s="85"/>
      <c r="C48" s="86"/>
      <c r="D48" s="85"/>
      <c r="E48" s="91"/>
      <c r="F48" s="91"/>
      <c r="G48" s="91"/>
      <c r="H48" s="91"/>
      <c r="I48" s="91"/>
      <c r="J48" s="91"/>
      <c r="K48" s="91"/>
      <c r="L48" s="63"/>
      <c r="M48" s="39"/>
      <c r="N48" s="70"/>
      <c r="O48" s="66"/>
      <c r="P48" s="16"/>
    </row>
    <row r="49" spans="1:16" ht="20.25" customHeight="1">
      <c r="A49" s="15"/>
      <c r="B49" s="85" t="s">
        <v>68</v>
      </c>
      <c r="C49" s="86"/>
      <c r="D49" s="85" t="s">
        <v>69</v>
      </c>
      <c r="E49" s="91"/>
      <c r="F49" s="91"/>
      <c r="G49" s="91"/>
      <c r="H49" s="91"/>
      <c r="I49" s="91"/>
      <c r="J49" s="91"/>
      <c r="K49" s="91"/>
      <c r="L49" s="63"/>
      <c r="M49" s="39" t="s">
        <v>11</v>
      </c>
      <c r="N49" s="70">
        <v>11388.4</v>
      </c>
      <c r="O49" s="66">
        <v>11388.4</v>
      </c>
      <c r="P49" s="16"/>
    </row>
    <row r="50" spans="1:15" ht="21" customHeight="1">
      <c r="A50" s="15"/>
      <c r="B50" s="34"/>
      <c r="C50" s="36"/>
      <c r="D50" s="36"/>
      <c r="E50" s="36"/>
      <c r="F50" s="103"/>
      <c r="G50" s="103"/>
      <c r="H50" s="36"/>
      <c r="I50" s="36"/>
      <c r="J50" s="36"/>
      <c r="K50" s="36"/>
      <c r="L50" s="36"/>
      <c r="M50" s="25" t="s">
        <v>10</v>
      </c>
      <c r="N50" s="2" t="s">
        <v>23</v>
      </c>
      <c r="O50" s="2" t="s">
        <v>41</v>
      </c>
    </row>
    <row r="51" spans="1:17" ht="21" customHeight="1">
      <c r="A51" s="15"/>
      <c r="B51" s="40"/>
      <c r="C51" s="36"/>
      <c r="D51" s="36"/>
      <c r="E51" s="103" t="s">
        <v>5</v>
      </c>
      <c r="F51" s="103"/>
      <c r="G51" s="103"/>
      <c r="H51" s="103"/>
      <c r="I51" s="37"/>
      <c r="J51" s="36"/>
      <c r="K51" s="36"/>
      <c r="L51" s="36"/>
      <c r="M51" s="25" t="s">
        <v>14</v>
      </c>
      <c r="N51" s="6">
        <f>N52+N53+N54+N55+N56+N58+N59+N60</f>
        <v>1123089.78</v>
      </c>
      <c r="O51" s="6">
        <f>O52+O53+O54+O55+O56+O58+O59+O60</f>
        <v>1123089.78</v>
      </c>
      <c r="P51" s="31"/>
      <c r="Q51" s="31"/>
    </row>
    <row r="52" spans="1:15" ht="12.75" customHeight="1">
      <c r="A52" s="15"/>
      <c r="B52" s="71" t="s">
        <v>34</v>
      </c>
      <c r="C52" s="72"/>
      <c r="D52" s="87" t="s">
        <v>13</v>
      </c>
      <c r="E52" s="104"/>
      <c r="F52" s="104"/>
      <c r="G52" s="104"/>
      <c r="H52" s="104"/>
      <c r="I52" s="104"/>
      <c r="J52" s="104"/>
      <c r="K52" s="104"/>
      <c r="L52" s="64"/>
      <c r="M52" s="41" t="s">
        <v>11</v>
      </c>
      <c r="N52" s="120">
        <v>259999</v>
      </c>
      <c r="O52" s="120">
        <v>259999</v>
      </c>
    </row>
    <row r="53" spans="1:15" ht="14.25" customHeight="1">
      <c r="A53" s="15"/>
      <c r="B53" s="89" t="s">
        <v>35</v>
      </c>
      <c r="C53" s="89"/>
      <c r="D53" s="85" t="s">
        <v>36</v>
      </c>
      <c r="E53" s="91"/>
      <c r="F53" s="91"/>
      <c r="G53" s="91"/>
      <c r="H53" s="91"/>
      <c r="I53" s="91"/>
      <c r="J53" s="91"/>
      <c r="K53" s="91"/>
      <c r="L53" s="63"/>
      <c r="M53" s="39" t="s">
        <v>11</v>
      </c>
      <c r="N53" s="10">
        <v>141440.6</v>
      </c>
      <c r="O53" s="66">
        <v>141440.6</v>
      </c>
    </row>
    <row r="54" spans="1:15" ht="12.75" customHeight="1">
      <c r="A54" s="15"/>
      <c r="B54" s="89" t="s">
        <v>73</v>
      </c>
      <c r="C54" s="89"/>
      <c r="D54" s="85" t="s">
        <v>81</v>
      </c>
      <c r="E54" s="91"/>
      <c r="F54" s="91"/>
      <c r="G54" s="91"/>
      <c r="H54" s="91"/>
      <c r="I54" s="91"/>
      <c r="J54" s="91"/>
      <c r="K54" s="91"/>
      <c r="L54" s="63"/>
      <c r="M54" s="39" t="s">
        <v>11</v>
      </c>
      <c r="N54" s="10">
        <v>28710</v>
      </c>
      <c r="O54" s="66">
        <v>28710</v>
      </c>
    </row>
    <row r="55" spans="1:15" ht="12.75" customHeight="1">
      <c r="A55" s="15"/>
      <c r="B55" s="89" t="s">
        <v>12</v>
      </c>
      <c r="C55" s="89"/>
      <c r="D55" s="87" t="s">
        <v>42</v>
      </c>
      <c r="E55" s="104"/>
      <c r="F55" s="104"/>
      <c r="G55" s="104"/>
      <c r="H55" s="104"/>
      <c r="I55" s="104"/>
      <c r="J55" s="104"/>
      <c r="K55" s="104"/>
      <c r="L55" s="64"/>
      <c r="M55" s="39" t="s">
        <v>11</v>
      </c>
      <c r="N55" s="10">
        <v>82503</v>
      </c>
      <c r="O55" s="66">
        <v>82503</v>
      </c>
    </row>
    <row r="56" spans="1:15" ht="14.25" customHeight="1">
      <c r="A56" s="15"/>
      <c r="B56" s="89" t="s">
        <v>74</v>
      </c>
      <c r="C56" s="89"/>
      <c r="D56" s="87" t="s">
        <v>75</v>
      </c>
      <c r="E56" s="104"/>
      <c r="F56" s="104"/>
      <c r="G56" s="104"/>
      <c r="H56" s="104"/>
      <c r="I56" s="104"/>
      <c r="J56" s="104"/>
      <c r="K56" s="104"/>
      <c r="L56" s="64"/>
      <c r="M56" s="41" t="s">
        <v>11</v>
      </c>
      <c r="N56" s="10">
        <v>45498</v>
      </c>
      <c r="O56" s="66">
        <v>45498</v>
      </c>
    </row>
    <row r="57" spans="1:15" ht="14.25" customHeight="1" hidden="1">
      <c r="A57" s="15"/>
      <c r="B57" s="85" t="s">
        <v>74</v>
      </c>
      <c r="C57" s="86"/>
      <c r="D57" s="87" t="s">
        <v>95</v>
      </c>
      <c r="E57" s="104"/>
      <c r="F57" s="104"/>
      <c r="G57" s="104"/>
      <c r="H57" s="104"/>
      <c r="I57" s="104"/>
      <c r="J57" s="104"/>
      <c r="K57" s="88"/>
      <c r="L57" s="62"/>
      <c r="M57" s="41" t="s">
        <v>11</v>
      </c>
      <c r="N57" s="10">
        <v>0</v>
      </c>
      <c r="O57" s="66">
        <v>0</v>
      </c>
    </row>
    <row r="58" spans="1:15" ht="12.75" customHeight="1">
      <c r="A58" s="15"/>
      <c r="B58" s="87" t="s">
        <v>27</v>
      </c>
      <c r="C58" s="88"/>
      <c r="D58" s="85" t="s">
        <v>39</v>
      </c>
      <c r="E58" s="91"/>
      <c r="F58" s="91"/>
      <c r="G58" s="91"/>
      <c r="H58" s="91"/>
      <c r="I58" s="91"/>
      <c r="J58" s="91"/>
      <c r="K58" s="91"/>
      <c r="L58" s="63"/>
      <c r="M58" s="41" t="s">
        <v>11</v>
      </c>
      <c r="N58" s="10">
        <v>104852.76</v>
      </c>
      <c r="O58" s="66">
        <f>87550.72+6302.04+11000</f>
        <v>104852.76</v>
      </c>
    </row>
    <row r="59" spans="1:15" ht="12.75" customHeight="1">
      <c r="A59" s="15"/>
      <c r="B59" s="87" t="s">
        <v>106</v>
      </c>
      <c r="C59" s="88"/>
      <c r="D59" s="85" t="s">
        <v>107</v>
      </c>
      <c r="E59" s="91"/>
      <c r="F59" s="91"/>
      <c r="G59" s="91"/>
      <c r="H59" s="91"/>
      <c r="I59" s="91"/>
      <c r="J59" s="91"/>
      <c r="K59" s="91"/>
      <c r="L59" s="63"/>
      <c r="M59" s="41" t="s">
        <v>11</v>
      </c>
      <c r="N59" s="10">
        <v>93004</v>
      </c>
      <c r="O59" s="66">
        <v>93004</v>
      </c>
    </row>
    <row r="60" spans="1:15" ht="12.75" customHeight="1">
      <c r="A60" s="15"/>
      <c r="B60" s="105" t="s">
        <v>50</v>
      </c>
      <c r="C60" s="105"/>
      <c r="D60" s="85" t="s">
        <v>51</v>
      </c>
      <c r="E60" s="91"/>
      <c r="F60" s="91"/>
      <c r="G60" s="91"/>
      <c r="H60" s="91"/>
      <c r="I60" s="91"/>
      <c r="J60" s="91"/>
      <c r="K60" s="91"/>
      <c r="L60" s="86"/>
      <c r="M60" s="41" t="s">
        <v>11</v>
      </c>
      <c r="N60" s="10">
        <v>367082.42</v>
      </c>
      <c r="O60" s="66">
        <f>254313.26+922.27+111846.89</f>
        <v>367082.42</v>
      </c>
    </row>
    <row r="61" spans="1:15" ht="12.75" customHeight="1">
      <c r="A61" s="15"/>
      <c r="B61" s="106"/>
      <c r="C61" s="107"/>
      <c r="D61" s="36"/>
      <c r="E61" s="103" t="s">
        <v>43</v>
      </c>
      <c r="F61" s="103"/>
      <c r="G61" s="103"/>
      <c r="H61" s="103"/>
      <c r="I61" s="37"/>
      <c r="J61" s="36"/>
      <c r="K61" s="36"/>
      <c r="L61" s="65"/>
      <c r="M61" s="53"/>
      <c r="N61" s="54">
        <f>N62+N63+N64+N66+N67+N68+N69+N70+N71+N72+N73+N74+N75+N76+N77+N78+N79+N83+N84+N80+N81+N82+N65</f>
        <v>363379.11</v>
      </c>
      <c r="O61" s="55">
        <f>O62+O63+O64+O66+O67+O68+O69+O70+O71+O72+O73+O74+O75+O76+O77+O78+O79+O83+O84+O80+O81+O82+O65</f>
        <v>363379.11</v>
      </c>
    </row>
    <row r="62" spans="1:15" ht="12.75" customHeight="1">
      <c r="A62" s="15"/>
      <c r="B62" s="89" t="s">
        <v>124</v>
      </c>
      <c r="C62" s="89"/>
      <c r="D62" s="85" t="s">
        <v>125</v>
      </c>
      <c r="E62" s="91"/>
      <c r="F62" s="91"/>
      <c r="G62" s="91"/>
      <c r="H62" s="91"/>
      <c r="I62" s="91"/>
      <c r="J62" s="91"/>
      <c r="K62" s="91"/>
      <c r="L62" s="63"/>
      <c r="M62" s="39" t="s">
        <v>11</v>
      </c>
      <c r="N62" s="10">
        <v>900</v>
      </c>
      <c r="O62" s="66">
        <v>900</v>
      </c>
    </row>
    <row r="63" spans="1:15" ht="12.75" customHeight="1">
      <c r="A63" s="15"/>
      <c r="B63" s="89" t="s">
        <v>37</v>
      </c>
      <c r="C63" s="89"/>
      <c r="D63" s="87" t="s">
        <v>104</v>
      </c>
      <c r="E63" s="104"/>
      <c r="F63" s="104"/>
      <c r="G63" s="104"/>
      <c r="H63" s="104"/>
      <c r="I63" s="104"/>
      <c r="J63" s="104"/>
      <c r="K63" s="104"/>
      <c r="L63" s="64"/>
      <c r="M63" s="41" t="s">
        <v>11</v>
      </c>
      <c r="N63" s="10">
        <f>28347+6000</f>
        <v>34347</v>
      </c>
      <c r="O63" s="10">
        <v>34347</v>
      </c>
    </row>
    <row r="64" spans="1:15" ht="12.75" customHeight="1">
      <c r="A64" s="15"/>
      <c r="B64" s="105" t="s">
        <v>38</v>
      </c>
      <c r="C64" s="105"/>
      <c r="D64" s="87" t="s">
        <v>44</v>
      </c>
      <c r="E64" s="104"/>
      <c r="F64" s="104"/>
      <c r="G64" s="104"/>
      <c r="H64" s="104"/>
      <c r="I64" s="104"/>
      <c r="J64" s="104"/>
      <c r="K64" s="104"/>
      <c r="L64" s="64"/>
      <c r="M64" s="41" t="s">
        <v>11</v>
      </c>
      <c r="N64" s="10">
        <v>1427.48</v>
      </c>
      <c r="O64" s="10">
        <v>1427.48</v>
      </c>
    </row>
    <row r="65" spans="1:15" ht="12.75" customHeight="1">
      <c r="A65" s="15"/>
      <c r="B65" s="122"/>
      <c r="C65" s="123"/>
      <c r="D65" s="124"/>
      <c r="E65" s="125"/>
      <c r="F65" s="125"/>
      <c r="G65" s="125"/>
      <c r="H65" s="125"/>
      <c r="I65" s="125"/>
      <c r="J65" s="125"/>
      <c r="K65" s="125"/>
      <c r="L65" s="64"/>
      <c r="M65" s="41" t="s">
        <v>11</v>
      </c>
      <c r="N65" s="10">
        <v>2569.3</v>
      </c>
      <c r="O65" s="10">
        <v>2569.3</v>
      </c>
    </row>
    <row r="66" spans="1:15" ht="12.75" customHeight="1">
      <c r="A66" s="15"/>
      <c r="B66" s="87" t="s">
        <v>45</v>
      </c>
      <c r="C66" s="88"/>
      <c r="D66" s="85" t="s">
        <v>46</v>
      </c>
      <c r="E66" s="91"/>
      <c r="F66" s="91"/>
      <c r="G66" s="91"/>
      <c r="H66" s="91"/>
      <c r="I66" s="91"/>
      <c r="J66" s="91"/>
      <c r="K66" s="91"/>
      <c r="L66" s="63"/>
      <c r="M66" s="41" t="s">
        <v>11</v>
      </c>
      <c r="N66" s="10">
        <v>8500</v>
      </c>
      <c r="O66" s="10">
        <v>8500</v>
      </c>
    </row>
    <row r="67" spans="1:15" ht="12.75" customHeight="1">
      <c r="A67" s="15"/>
      <c r="B67" s="87" t="s">
        <v>92</v>
      </c>
      <c r="C67" s="88"/>
      <c r="D67" s="85" t="s">
        <v>93</v>
      </c>
      <c r="E67" s="91"/>
      <c r="F67" s="91"/>
      <c r="G67" s="91"/>
      <c r="H67" s="91"/>
      <c r="I67" s="91"/>
      <c r="J67" s="91"/>
      <c r="K67" s="91"/>
      <c r="L67" s="63"/>
      <c r="M67" s="41" t="s">
        <v>11</v>
      </c>
      <c r="N67" s="10">
        <v>19770</v>
      </c>
      <c r="O67" s="10">
        <v>19770</v>
      </c>
    </row>
    <row r="68" spans="1:15" ht="12.75" customHeight="1">
      <c r="A68" s="15"/>
      <c r="B68" s="87" t="s">
        <v>97</v>
      </c>
      <c r="C68" s="88"/>
      <c r="D68" s="85" t="s">
        <v>118</v>
      </c>
      <c r="E68" s="91"/>
      <c r="F68" s="91"/>
      <c r="G68" s="91"/>
      <c r="H68" s="91"/>
      <c r="I68" s="91"/>
      <c r="J68" s="91"/>
      <c r="K68" s="91"/>
      <c r="L68" s="63"/>
      <c r="M68" s="41" t="s">
        <v>11</v>
      </c>
      <c r="N68" s="10">
        <v>24022</v>
      </c>
      <c r="O68" s="10">
        <v>24022</v>
      </c>
    </row>
    <row r="69" spans="1:15" ht="12.75" customHeight="1">
      <c r="A69" s="15"/>
      <c r="B69" s="87" t="s">
        <v>66</v>
      </c>
      <c r="C69" s="88"/>
      <c r="D69" s="85" t="s">
        <v>89</v>
      </c>
      <c r="E69" s="91"/>
      <c r="F69" s="91"/>
      <c r="G69" s="91"/>
      <c r="H69" s="91"/>
      <c r="I69" s="91"/>
      <c r="J69" s="91"/>
      <c r="K69" s="91"/>
      <c r="L69" s="86"/>
      <c r="M69" s="41" t="s">
        <v>11</v>
      </c>
      <c r="N69" s="10">
        <v>29600</v>
      </c>
      <c r="O69" s="10">
        <v>29600</v>
      </c>
    </row>
    <row r="70" spans="1:15" ht="15" customHeight="1">
      <c r="A70" s="15"/>
      <c r="B70" s="87" t="s">
        <v>109</v>
      </c>
      <c r="C70" s="88"/>
      <c r="D70" s="85" t="s">
        <v>110</v>
      </c>
      <c r="E70" s="91"/>
      <c r="F70" s="91"/>
      <c r="G70" s="91"/>
      <c r="H70" s="91"/>
      <c r="I70" s="91"/>
      <c r="J70" s="91"/>
      <c r="K70" s="91"/>
      <c r="L70" s="86"/>
      <c r="M70" s="41" t="s">
        <v>11</v>
      </c>
      <c r="N70" s="10">
        <v>30296</v>
      </c>
      <c r="O70" s="10">
        <v>30296</v>
      </c>
    </row>
    <row r="71" spans="1:15" ht="12.75" customHeight="1">
      <c r="A71" s="15"/>
      <c r="B71" s="87" t="s">
        <v>47</v>
      </c>
      <c r="C71" s="88"/>
      <c r="D71" s="85" t="s">
        <v>111</v>
      </c>
      <c r="E71" s="91"/>
      <c r="F71" s="91"/>
      <c r="G71" s="91"/>
      <c r="H71" s="91"/>
      <c r="I71" s="91"/>
      <c r="J71" s="91"/>
      <c r="K71" s="91"/>
      <c r="L71" s="63"/>
      <c r="M71" s="41" t="s">
        <v>11</v>
      </c>
      <c r="N71" s="10">
        <f>2100+9516.25</f>
        <v>11616.25</v>
      </c>
      <c r="O71" s="10">
        <v>11616.25</v>
      </c>
    </row>
    <row r="72" spans="1:15" ht="12.75" customHeight="1">
      <c r="A72" s="15"/>
      <c r="B72" s="87" t="s">
        <v>105</v>
      </c>
      <c r="C72" s="88"/>
      <c r="D72" s="85" t="s">
        <v>133</v>
      </c>
      <c r="E72" s="91"/>
      <c r="F72" s="91"/>
      <c r="G72" s="91"/>
      <c r="H72" s="91"/>
      <c r="I72" s="91"/>
      <c r="J72" s="91"/>
      <c r="K72" s="91"/>
      <c r="L72" s="63"/>
      <c r="M72" s="41" t="s">
        <v>11</v>
      </c>
      <c r="N72" s="10">
        <v>18000</v>
      </c>
      <c r="O72" s="10">
        <v>18000</v>
      </c>
    </row>
    <row r="73" spans="1:15" ht="12.75" customHeight="1">
      <c r="A73" s="15"/>
      <c r="B73" s="101" t="s">
        <v>30</v>
      </c>
      <c r="C73" s="102"/>
      <c r="D73" s="85" t="s">
        <v>48</v>
      </c>
      <c r="E73" s="91"/>
      <c r="F73" s="91"/>
      <c r="G73" s="91"/>
      <c r="H73" s="91"/>
      <c r="I73" s="91"/>
      <c r="J73" s="91"/>
      <c r="K73" s="91"/>
      <c r="L73" s="63"/>
      <c r="M73" s="43" t="s">
        <v>11</v>
      </c>
      <c r="N73" s="10">
        <v>11646.24</v>
      </c>
      <c r="O73" s="10">
        <v>11646.24</v>
      </c>
    </row>
    <row r="74" spans="1:15" ht="15" customHeight="1">
      <c r="A74" s="15"/>
      <c r="B74" s="100" t="s">
        <v>98</v>
      </c>
      <c r="C74" s="100"/>
      <c r="D74" s="85" t="s">
        <v>90</v>
      </c>
      <c r="E74" s="91"/>
      <c r="F74" s="91"/>
      <c r="G74" s="91"/>
      <c r="H74" s="91"/>
      <c r="I74" s="91"/>
      <c r="J74" s="91"/>
      <c r="K74" s="91"/>
      <c r="L74" s="63"/>
      <c r="M74" s="41" t="s">
        <v>11</v>
      </c>
      <c r="N74" s="67">
        <f>12000+4200+5940.17</f>
        <v>22140.17</v>
      </c>
      <c r="O74" s="68">
        <v>22140.17</v>
      </c>
    </row>
    <row r="75" spans="1:15" ht="15" customHeight="1">
      <c r="A75" s="15"/>
      <c r="B75" s="100" t="s">
        <v>98</v>
      </c>
      <c r="C75" s="100"/>
      <c r="D75" s="85" t="s">
        <v>102</v>
      </c>
      <c r="E75" s="91"/>
      <c r="F75" s="91"/>
      <c r="G75" s="91"/>
      <c r="H75" s="91"/>
      <c r="I75" s="91"/>
      <c r="J75" s="91"/>
      <c r="K75" s="91"/>
      <c r="L75" s="63"/>
      <c r="M75" s="41" t="s">
        <v>11</v>
      </c>
      <c r="N75" s="67">
        <v>1320</v>
      </c>
      <c r="O75" s="68">
        <v>1320</v>
      </c>
    </row>
    <row r="76" spans="1:15" ht="15" customHeight="1">
      <c r="A76" s="15"/>
      <c r="B76" s="101" t="s">
        <v>96</v>
      </c>
      <c r="C76" s="102"/>
      <c r="D76" s="85" t="s">
        <v>132</v>
      </c>
      <c r="E76" s="91"/>
      <c r="F76" s="91"/>
      <c r="G76" s="91"/>
      <c r="H76" s="91"/>
      <c r="I76" s="91"/>
      <c r="J76" s="91"/>
      <c r="K76" s="91"/>
      <c r="L76" s="86"/>
      <c r="M76" s="41" t="s">
        <v>11</v>
      </c>
      <c r="N76" s="67">
        <v>2500</v>
      </c>
      <c r="O76" s="68">
        <v>2500</v>
      </c>
    </row>
    <row r="77" spans="1:15" ht="15" customHeight="1">
      <c r="A77" s="15"/>
      <c r="B77" s="98" t="s">
        <v>77</v>
      </c>
      <c r="C77" s="99"/>
      <c r="D77" s="85" t="s">
        <v>78</v>
      </c>
      <c r="E77" s="91"/>
      <c r="F77" s="91"/>
      <c r="G77" s="91"/>
      <c r="H77" s="91"/>
      <c r="I77" s="91"/>
      <c r="J77" s="91"/>
      <c r="K77" s="91"/>
      <c r="L77" s="63"/>
      <c r="M77" s="41" t="s">
        <v>11</v>
      </c>
      <c r="N77" s="10">
        <v>10560.89</v>
      </c>
      <c r="O77" s="66">
        <v>10560.89</v>
      </c>
    </row>
    <row r="78" spans="1:15" ht="15.75" customHeight="1">
      <c r="A78" s="15"/>
      <c r="B78" s="87" t="s">
        <v>70</v>
      </c>
      <c r="C78" s="88"/>
      <c r="D78" s="85" t="s">
        <v>103</v>
      </c>
      <c r="E78" s="91"/>
      <c r="F78" s="91"/>
      <c r="G78" s="91"/>
      <c r="H78" s="91"/>
      <c r="I78" s="91"/>
      <c r="J78" s="91"/>
      <c r="K78" s="91"/>
      <c r="L78" s="63"/>
      <c r="M78" s="41" t="s">
        <v>11</v>
      </c>
      <c r="N78" s="10">
        <f>3674.9+5007+910.52</f>
        <v>9592.42</v>
      </c>
      <c r="O78" s="66">
        <v>9592.42</v>
      </c>
    </row>
    <row r="79" spans="1:15" ht="15.75" customHeight="1">
      <c r="A79" s="15"/>
      <c r="B79" s="87" t="s">
        <v>79</v>
      </c>
      <c r="C79" s="88"/>
      <c r="D79" s="85" t="s">
        <v>91</v>
      </c>
      <c r="E79" s="91"/>
      <c r="F79" s="91"/>
      <c r="G79" s="91"/>
      <c r="H79" s="91"/>
      <c r="I79" s="91"/>
      <c r="J79" s="91"/>
      <c r="K79" s="91"/>
      <c r="L79" s="63"/>
      <c r="M79" s="41" t="s">
        <v>11</v>
      </c>
      <c r="N79" s="10">
        <v>770</v>
      </c>
      <c r="O79" s="10">
        <v>770</v>
      </c>
    </row>
    <row r="80" spans="1:15" ht="15.75" customHeight="1">
      <c r="A80" s="15"/>
      <c r="B80" s="87" t="s">
        <v>136</v>
      </c>
      <c r="C80" s="88"/>
      <c r="D80" s="85" t="s">
        <v>137</v>
      </c>
      <c r="E80" s="91"/>
      <c r="F80" s="91"/>
      <c r="G80" s="91"/>
      <c r="H80" s="91"/>
      <c r="I80" s="91"/>
      <c r="J80" s="91"/>
      <c r="K80" s="91"/>
      <c r="L80" s="86"/>
      <c r="M80" s="41" t="s">
        <v>11</v>
      </c>
      <c r="N80" s="10">
        <f>1000+1500+300+57000+15000</f>
        <v>74800</v>
      </c>
      <c r="O80" s="10">
        <v>74800</v>
      </c>
    </row>
    <row r="81" spans="1:15" ht="15.75" customHeight="1">
      <c r="A81" s="15"/>
      <c r="B81" s="87" t="s">
        <v>105</v>
      </c>
      <c r="C81" s="88"/>
      <c r="D81" s="85" t="s">
        <v>139</v>
      </c>
      <c r="E81" s="91"/>
      <c r="F81" s="91"/>
      <c r="G81" s="91"/>
      <c r="H81" s="91"/>
      <c r="I81" s="91"/>
      <c r="J81" s="91"/>
      <c r="K81" s="91"/>
      <c r="L81" s="86"/>
      <c r="M81" s="41" t="s">
        <v>11</v>
      </c>
      <c r="N81" s="10">
        <v>5486.66</v>
      </c>
      <c r="O81" s="10">
        <v>5486.66</v>
      </c>
    </row>
    <row r="82" spans="1:15" ht="15.75" customHeight="1">
      <c r="A82" s="15"/>
      <c r="B82" s="87" t="s">
        <v>140</v>
      </c>
      <c r="C82" s="88"/>
      <c r="D82" s="85" t="s">
        <v>141</v>
      </c>
      <c r="E82" s="91"/>
      <c r="F82" s="91"/>
      <c r="G82" s="91"/>
      <c r="H82" s="91"/>
      <c r="I82" s="91"/>
      <c r="J82" s="91"/>
      <c r="K82" s="91"/>
      <c r="L82" s="86"/>
      <c r="M82" s="41" t="s">
        <v>11</v>
      </c>
      <c r="N82" s="10">
        <f>5000+400</f>
        <v>5400</v>
      </c>
      <c r="O82" s="10">
        <v>5400</v>
      </c>
    </row>
    <row r="83" spans="1:15" ht="15.75" customHeight="1">
      <c r="A83" s="15"/>
      <c r="B83" s="87" t="s">
        <v>80</v>
      </c>
      <c r="C83" s="88"/>
      <c r="D83" s="85" t="s">
        <v>112</v>
      </c>
      <c r="E83" s="91"/>
      <c r="F83" s="91"/>
      <c r="G83" s="91"/>
      <c r="H83" s="91"/>
      <c r="I83" s="91"/>
      <c r="J83" s="91"/>
      <c r="K83" s="91"/>
      <c r="L83" s="63"/>
      <c r="M83" s="41" t="s">
        <v>11</v>
      </c>
      <c r="N83" s="10">
        <v>35870.28</v>
      </c>
      <c r="O83" s="10">
        <v>35870.28</v>
      </c>
    </row>
    <row r="84" spans="1:15" ht="15.75" customHeight="1">
      <c r="A84" s="15"/>
      <c r="B84" s="87" t="s">
        <v>108</v>
      </c>
      <c r="C84" s="88"/>
      <c r="D84" s="85" t="s">
        <v>123</v>
      </c>
      <c r="E84" s="91"/>
      <c r="F84" s="91"/>
      <c r="G84" s="91"/>
      <c r="H84" s="91"/>
      <c r="I84" s="91"/>
      <c r="J84" s="91"/>
      <c r="K84" s="91"/>
      <c r="L84" s="63"/>
      <c r="M84" s="41" t="s">
        <v>11</v>
      </c>
      <c r="N84" s="10">
        <v>2244.42</v>
      </c>
      <c r="O84" s="10">
        <v>2244.42</v>
      </c>
    </row>
    <row r="85" spans="1:17" ht="21.75" customHeight="1">
      <c r="A85" s="50"/>
      <c r="B85" s="95" t="s">
        <v>7</v>
      </c>
      <c r="C85" s="96"/>
      <c r="D85" s="96"/>
      <c r="E85" s="96"/>
      <c r="F85" s="96"/>
      <c r="G85" s="96"/>
      <c r="H85" s="96"/>
      <c r="I85" s="96"/>
      <c r="J85" s="96"/>
      <c r="K85" s="96"/>
      <c r="L85" s="97"/>
      <c r="M85" s="25" t="s">
        <v>10</v>
      </c>
      <c r="N85" s="2" t="s">
        <v>53</v>
      </c>
      <c r="O85" s="2" t="s">
        <v>41</v>
      </c>
      <c r="P85" s="52"/>
      <c r="Q85" s="48"/>
    </row>
    <row r="86" spans="1:16" ht="11.25">
      <c r="A86" s="51"/>
      <c r="B86" s="95"/>
      <c r="C86" s="96"/>
      <c r="D86" s="96"/>
      <c r="E86" s="96"/>
      <c r="F86" s="96"/>
      <c r="G86" s="96"/>
      <c r="H86" s="96"/>
      <c r="I86" s="96"/>
      <c r="J86" s="96"/>
      <c r="K86" s="96"/>
      <c r="L86" s="97"/>
      <c r="M86" s="25" t="s">
        <v>14</v>
      </c>
      <c r="N86" s="20">
        <f>N87+N88+N89+N90+N91+N92+N93+N94</f>
        <v>248064.9</v>
      </c>
      <c r="O86" s="20">
        <f>O87+O88+O89+O90+O91+O92+O93+O94</f>
        <v>248064.9</v>
      </c>
      <c r="P86" s="27"/>
    </row>
    <row r="87" spans="1:16" s="42" customFormat="1" ht="11.25" customHeight="1">
      <c r="A87" s="49"/>
      <c r="B87" s="105" t="s">
        <v>121</v>
      </c>
      <c r="C87" s="105"/>
      <c r="D87" s="82" t="s">
        <v>121</v>
      </c>
      <c r="E87" s="83"/>
      <c r="F87" s="83"/>
      <c r="G87" s="83"/>
      <c r="H87" s="83"/>
      <c r="I87" s="83"/>
      <c r="J87" s="83"/>
      <c r="K87" s="83"/>
      <c r="L87" s="84"/>
      <c r="M87" s="41" t="s">
        <v>11</v>
      </c>
      <c r="N87" s="10">
        <v>45958</v>
      </c>
      <c r="O87" s="10">
        <v>45958</v>
      </c>
      <c r="P87" s="49"/>
    </row>
    <row r="88" spans="1:16" ht="12" customHeight="1">
      <c r="A88" s="15"/>
      <c r="B88" s="87" t="s">
        <v>122</v>
      </c>
      <c r="C88" s="88"/>
      <c r="D88" s="82" t="s">
        <v>122</v>
      </c>
      <c r="E88" s="83"/>
      <c r="F88" s="83"/>
      <c r="G88" s="83"/>
      <c r="H88" s="83"/>
      <c r="I88" s="83"/>
      <c r="J88" s="83"/>
      <c r="K88" s="83"/>
      <c r="L88" s="84"/>
      <c r="M88" s="41" t="s">
        <v>11</v>
      </c>
      <c r="N88" s="10">
        <v>25000</v>
      </c>
      <c r="O88" s="10">
        <v>25000</v>
      </c>
      <c r="P88" s="27"/>
    </row>
    <row r="89" spans="1:16" ht="11.25" customHeight="1">
      <c r="A89" s="15"/>
      <c r="B89" s="101" t="s">
        <v>126</v>
      </c>
      <c r="C89" s="102"/>
      <c r="D89" s="82" t="s">
        <v>126</v>
      </c>
      <c r="E89" s="83"/>
      <c r="F89" s="83"/>
      <c r="G89" s="83"/>
      <c r="H89" s="83"/>
      <c r="I89" s="83"/>
      <c r="J89" s="83"/>
      <c r="K89" s="83"/>
      <c r="L89" s="84"/>
      <c r="M89" s="41" t="s">
        <v>11</v>
      </c>
      <c r="N89" s="10">
        <v>40000</v>
      </c>
      <c r="O89" s="10">
        <v>40000</v>
      </c>
      <c r="P89" s="27"/>
    </row>
    <row r="90" spans="1:16" ht="11.25" customHeight="1">
      <c r="A90" s="15"/>
      <c r="B90" s="101" t="s">
        <v>120</v>
      </c>
      <c r="C90" s="102"/>
      <c r="D90" s="82" t="s">
        <v>127</v>
      </c>
      <c r="E90" s="83"/>
      <c r="F90" s="83"/>
      <c r="G90" s="83"/>
      <c r="H90" s="83"/>
      <c r="I90" s="83"/>
      <c r="J90" s="83"/>
      <c r="K90" s="83"/>
      <c r="L90" s="84"/>
      <c r="M90" s="41" t="s">
        <v>11</v>
      </c>
      <c r="N90" s="10">
        <v>27261.9</v>
      </c>
      <c r="O90" s="10">
        <v>27261.9</v>
      </c>
      <c r="P90" s="27"/>
    </row>
    <row r="91" spans="1:16" ht="11.25" customHeight="1">
      <c r="A91" s="15"/>
      <c r="B91" s="101" t="s">
        <v>128</v>
      </c>
      <c r="C91" s="102"/>
      <c r="D91" s="82" t="s">
        <v>129</v>
      </c>
      <c r="E91" s="83"/>
      <c r="F91" s="83"/>
      <c r="G91" s="83"/>
      <c r="H91" s="83"/>
      <c r="I91" s="83"/>
      <c r="J91" s="83"/>
      <c r="K91" s="83"/>
      <c r="L91" s="84"/>
      <c r="M91" s="41" t="s">
        <v>11</v>
      </c>
      <c r="N91" s="10">
        <v>77967</v>
      </c>
      <c r="O91" s="10">
        <v>77967</v>
      </c>
      <c r="P91" s="27"/>
    </row>
    <row r="92" spans="1:16" ht="11.25" customHeight="1">
      <c r="A92" s="15"/>
      <c r="B92" s="101" t="s">
        <v>130</v>
      </c>
      <c r="C92" s="102"/>
      <c r="D92" s="82" t="s">
        <v>131</v>
      </c>
      <c r="E92" s="83"/>
      <c r="F92" s="83"/>
      <c r="G92" s="83"/>
      <c r="H92" s="83"/>
      <c r="I92" s="83"/>
      <c r="J92" s="83"/>
      <c r="K92" s="83"/>
      <c r="L92" s="84"/>
      <c r="M92" s="41" t="s">
        <v>11</v>
      </c>
      <c r="N92" s="10">
        <v>21178</v>
      </c>
      <c r="O92" s="10">
        <v>21178</v>
      </c>
      <c r="P92" s="27"/>
    </row>
    <row r="93" spans="1:16" ht="11.25" customHeight="1">
      <c r="A93" s="15"/>
      <c r="B93" s="81" t="s">
        <v>134</v>
      </c>
      <c r="C93" s="81"/>
      <c r="D93" s="82" t="s">
        <v>135</v>
      </c>
      <c r="E93" s="83"/>
      <c r="F93" s="83"/>
      <c r="G93" s="83"/>
      <c r="H93" s="83"/>
      <c r="I93" s="83"/>
      <c r="J93" s="83"/>
      <c r="K93" s="83"/>
      <c r="L93" s="84"/>
      <c r="M93" s="41" t="s">
        <v>11</v>
      </c>
      <c r="N93" s="10">
        <v>5700</v>
      </c>
      <c r="O93" s="10">
        <v>5700</v>
      </c>
      <c r="P93" s="27"/>
    </row>
    <row r="94" spans="1:16" ht="11.25" customHeight="1">
      <c r="A94" s="15"/>
      <c r="B94" s="81" t="s">
        <v>138</v>
      </c>
      <c r="C94" s="81"/>
      <c r="D94" s="82" t="s">
        <v>138</v>
      </c>
      <c r="E94" s="83"/>
      <c r="F94" s="83"/>
      <c r="G94" s="83"/>
      <c r="H94" s="83"/>
      <c r="I94" s="83"/>
      <c r="J94" s="83"/>
      <c r="K94" s="83"/>
      <c r="L94" s="84"/>
      <c r="M94" s="41" t="s">
        <v>11</v>
      </c>
      <c r="N94" s="10">
        <v>5000</v>
      </c>
      <c r="O94" s="10">
        <v>5000</v>
      </c>
      <c r="P94" s="27"/>
    </row>
    <row r="95" spans="2:16" ht="11.25">
      <c r="B95" s="90" t="s">
        <v>26</v>
      </c>
      <c r="C95" s="90"/>
      <c r="D95" s="92"/>
      <c r="E95" s="93"/>
      <c r="F95" s="93"/>
      <c r="G95" s="93"/>
      <c r="H95" s="93"/>
      <c r="I95" s="93"/>
      <c r="J95" s="93"/>
      <c r="K95" s="93"/>
      <c r="L95" s="94"/>
      <c r="M95" s="44"/>
      <c r="N95" s="17">
        <f>N41+N51+N61+N86</f>
        <v>4111363.8</v>
      </c>
      <c r="O95" s="18">
        <f>O41+O51+O61+O86</f>
        <v>4072910.54</v>
      </c>
      <c r="P95" s="16"/>
    </row>
    <row r="96" spans="2:15" ht="11.25">
      <c r="B96" s="15"/>
      <c r="C96" s="15"/>
      <c r="D96" s="15"/>
      <c r="E96" s="15"/>
      <c r="F96" s="15"/>
      <c r="G96" s="15"/>
      <c r="H96" s="15"/>
      <c r="I96" s="15"/>
      <c r="J96" s="45"/>
      <c r="K96" s="45"/>
      <c r="L96" s="45"/>
      <c r="M96" s="45"/>
      <c r="N96" s="45"/>
      <c r="O96" s="31"/>
    </row>
    <row r="98" spans="14:15" ht="11.25">
      <c r="N98" s="16"/>
      <c r="O98" s="31"/>
    </row>
    <row r="100" ht="11.25">
      <c r="N100" s="16"/>
    </row>
  </sheetData>
  <sheetProtection/>
  <mergeCells count="140">
    <mergeCell ref="B80:C80"/>
    <mergeCell ref="B81:C81"/>
    <mergeCell ref="B82:C82"/>
    <mergeCell ref="D80:L80"/>
    <mergeCell ref="D81:L81"/>
    <mergeCell ref="D82:L82"/>
    <mergeCell ref="D90:L90"/>
    <mergeCell ref="D91:L91"/>
    <mergeCell ref="B88:C88"/>
    <mergeCell ref="D87:L87"/>
    <mergeCell ref="B89:C89"/>
    <mergeCell ref="B87:C87"/>
    <mergeCell ref="D89:L89"/>
    <mergeCell ref="D38:L38"/>
    <mergeCell ref="D60:L60"/>
    <mergeCell ref="D40:K40"/>
    <mergeCell ref="D49:K49"/>
    <mergeCell ref="F50:G50"/>
    <mergeCell ref="D46:K46"/>
    <mergeCell ref="D58:K58"/>
    <mergeCell ref="D48:K48"/>
    <mergeCell ref="B29:C29"/>
    <mergeCell ref="B33:C33"/>
    <mergeCell ref="D33:K33"/>
    <mergeCell ref="B35:C35"/>
    <mergeCell ref="D35:K35"/>
    <mergeCell ref="D34:K34"/>
    <mergeCell ref="B78:C78"/>
    <mergeCell ref="D78:K78"/>
    <mergeCell ref="B75:C75"/>
    <mergeCell ref="D75:K75"/>
    <mergeCell ref="D76:L76"/>
    <mergeCell ref="B76:C76"/>
    <mergeCell ref="D77:K77"/>
    <mergeCell ref="B16:C16"/>
    <mergeCell ref="B15:C15"/>
    <mergeCell ref="B18:C18"/>
    <mergeCell ref="B19:C19"/>
    <mergeCell ref="C1:N1"/>
    <mergeCell ref="B37:C37"/>
    <mergeCell ref="D37:K37"/>
    <mergeCell ref="B2:O2"/>
    <mergeCell ref="C4:E4"/>
    <mergeCell ref="B8:C8"/>
    <mergeCell ref="B34:C34"/>
    <mergeCell ref="B9:C9"/>
    <mergeCell ref="B10:C10"/>
    <mergeCell ref="B12:C12"/>
    <mergeCell ref="B11:C11"/>
    <mergeCell ref="B38:C38"/>
    <mergeCell ref="D29:K29"/>
    <mergeCell ref="B30:C30"/>
    <mergeCell ref="D30:K30"/>
    <mergeCell ref="B32:C32"/>
    <mergeCell ref="D32:K32"/>
    <mergeCell ref="B20:C20"/>
    <mergeCell ref="B14:C14"/>
    <mergeCell ref="B17:C17"/>
    <mergeCell ref="B57:C57"/>
    <mergeCell ref="D57:K57"/>
    <mergeCell ref="B41:K41"/>
    <mergeCell ref="B42:C42"/>
    <mergeCell ref="B45:C45"/>
    <mergeCell ref="D45:K45"/>
    <mergeCell ref="B43:C43"/>
    <mergeCell ref="D43:K43"/>
    <mergeCell ref="D42:K42"/>
    <mergeCell ref="B47:C47"/>
    <mergeCell ref="B56:C56"/>
    <mergeCell ref="D56:K56"/>
    <mergeCell ref="E51:H51"/>
    <mergeCell ref="B52:C52"/>
    <mergeCell ref="D52:K52"/>
    <mergeCell ref="B53:C53"/>
    <mergeCell ref="D53:K53"/>
    <mergeCell ref="B54:C54"/>
    <mergeCell ref="D54:K54"/>
    <mergeCell ref="B36:C36"/>
    <mergeCell ref="D36:K36"/>
    <mergeCell ref="B55:C55"/>
    <mergeCell ref="D55:K55"/>
    <mergeCell ref="D47:K47"/>
    <mergeCell ref="B48:C48"/>
    <mergeCell ref="B44:C44"/>
    <mergeCell ref="D44:K44"/>
    <mergeCell ref="D39:K39"/>
    <mergeCell ref="B46:C46"/>
    <mergeCell ref="B60:C60"/>
    <mergeCell ref="B71:C71"/>
    <mergeCell ref="D71:K71"/>
    <mergeCell ref="B61:C61"/>
    <mergeCell ref="D70:L70"/>
    <mergeCell ref="B63:C63"/>
    <mergeCell ref="B65:C65"/>
    <mergeCell ref="D65:K65"/>
    <mergeCell ref="B58:C58"/>
    <mergeCell ref="D69:L69"/>
    <mergeCell ref="E61:H61"/>
    <mergeCell ref="D68:K68"/>
    <mergeCell ref="D63:K63"/>
    <mergeCell ref="B68:C68"/>
    <mergeCell ref="D59:K59"/>
    <mergeCell ref="D62:K62"/>
    <mergeCell ref="B64:C64"/>
    <mergeCell ref="D64:K64"/>
    <mergeCell ref="D73:K73"/>
    <mergeCell ref="B74:C74"/>
    <mergeCell ref="B72:C72"/>
    <mergeCell ref="D72:K72"/>
    <mergeCell ref="B73:C73"/>
    <mergeCell ref="B85:L85"/>
    <mergeCell ref="D88:L88"/>
    <mergeCell ref="B66:C66"/>
    <mergeCell ref="B83:C83"/>
    <mergeCell ref="D66:K66"/>
    <mergeCell ref="B67:C67"/>
    <mergeCell ref="D67:K67"/>
    <mergeCell ref="D74:K74"/>
    <mergeCell ref="D83:K83"/>
    <mergeCell ref="B77:C77"/>
    <mergeCell ref="B95:C95"/>
    <mergeCell ref="B79:C79"/>
    <mergeCell ref="D79:K79"/>
    <mergeCell ref="D95:L95"/>
    <mergeCell ref="B86:L86"/>
    <mergeCell ref="D92:L92"/>
    <mergeCell ref="D93:L93"/>
    <mergeCell ref="D84:K84"/>
    <mergeCell ref="B49:C49"/>
    <mergeCell ref="B93:C93"/>
    <mergeCell ref="B90:C90"/>
    <mergeCell ref="B91:C91"/>
    <mergeCell ref="B84:C84"/>
    <mergeCell ref="B92:C92"/>
    <mergeCell ref="B59:C59"/>
    <mergeCell ref="B62:C62"/>
    <mergeCell ref="B70:C70"/>
    <mergeCell ref="B69:C69"/>
    <mergeCell ref="B94:C94"/>
    <mergeCell ref="D94:L9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</dc:creator>
  <cp:keywords/>
  <dc:description/>
  <cp:lastModifiedBy>Computer</cp:lastModifiedBy>
  <cp:lastPrinted>2020-05-14T08:43:53Z</cp:lastPrinted>
  <dcterms:created xsi:type="dcterms:W3CDTF">2012-04-19T07:56:43Z</dcterms:created>
  <dcterms:modified xsi:type="dcterms:W3CDTF">2020-05-14T08:44:10Z</dcterms:modified>
  <cp:category/>
  <cp:version/>
  <cp:contentType/>
  <cp:contentStatus/>
</cp:coreProperties>
</file>