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5</author>
  </authors>
  <commentList>
    <comment ref="G52" authorId="0">
      <text>
        <r>
          <rPr>
            <b/>
            <sz val="8"/>
            <rFont val="Tahoma"/>
            <family val="0"/>
          </rPr>
          <t>700-работа,
667 кран шаровый</t>
        </r>
      </text>
    </comment>
  </commentList>
</comments>
</file>

<file path=xl/sharedStrings.xml><?xml version="1.0" encoding="utf-8"?>
<sst xmlns="http://schemas.openxmlformats.org/spreadsheetml/2006/main" count="61" uniqueCount="60">
  <si>
    <t>Отчет ООО УК "Возрождение"</t>
  </si>
  <si>
    <t xml:space="preserve">по содержанию и текущему ремонту общего имущества многоквартирного дома </t>
  </si>
  <si>
    <r>
      <t xml:space="preserve">Период отчетности: </t>
    </r>
    <r>
      <rPr>
        <b/>
        <sz val="10"/>
        <rFont val="Arial"/>
        <family val="2"/>
      </rPr>
      <t>01.04.2014 - 31.12.2014г.</t>
    </r>
  </si>
  <si>
    <t>Тарифы:</t>
  </si>
  <si>
    <r>
      <t xml:space="preserve">Адрес: </t>
    </r>
    <r>
      <rPr>
        <b/>
        <sz val="10"/>
        <rFont val="Arial"/>
        <family val="2"/>
      </rPr>
      <t>ул. Белинского, 33/1</t>
    </r>
  </si>
  <si>
    <r>
      <t xml:space="preserve">Содержание общего имущества (квартиры): </t>
    </r>
    <r>
      <rPr>
        <b/>
        <sz val="10"/>
        <rFont val="Arial"/>
        <family val="2"/>
      </rPr>
      <t>12,67р/кв.м</t>
    </r>
  </si>
  <si>
    <r>
      <t xml:space="preserve">Площадь дома: </t>
    </r>
    <r>
      <rPr>
        <b/>
        <sz val="10"/>
        <rFont val="Arial"/>
        <family val="2"/>
      </rPr>
      <t>2106,92</t>
    </r>
  </si>
  <si>
    <r>
      <t xml:space="preserve">Текущий ремонт: </t>
    </r>
    <r>
      <rPr>
        <b/>
        <sz val="10"/>
        <rFont val="Arial"/>
        <family val="2"/>
      </rPr>
      <t>5,2 р./кв.м</t>
    </r>
  </si>
  <si>
    <r>
      <t xml:space="preserve">Количество прописанных: </t>
    </r>
    <r>
      <rPr>
        <b/>
        <sz val="10"/>
        <rFont val="Arial"/>
        <family val="2"/>
      </rPr>
      <t xml:space="preserve"> 87</t>
    </r>
  </si>
  <si>
    <r>
      <t xml:space="preserve">Вывоз мусора: </t>
    </r>
    <r>
      <rPr>
        <b/>
        <sz val="10"/>
        <rFont val="Arial"/>
        <family val="2"/>
      </rPr>
      <t>2 р./кв.м</t>
    </r>
  </si>
  <si>
    <r>
      <t xml:space="preserve">Количество квартир: </t>
    </r>
    <r>
      <rPr>
        <b/>
        <sz val="10"/>
        <rFont val="Arial"/>
        <family val="2"/>
      </rPr>
      <t>35</t>
    </r>
  </si>
  <si>
    <r>
      <t xml:space="preserve">Период обслуживания: </t>
    </r>
    <r>
      <rPr>
        <b/>
        <sz val="10"/>
        <rFont val="Arial"/>
        <family val="2"/>
      </rPr>
      <t>с 01.04 2014 г.</t>
    </r>
  </si>
  <si>
    <t>Остаток на 01.04.14г.</t>
  </si>
  <si>
    <t>Содержание жилья</t>
  </si>
  <si>
    <t>Текущий ремонт</t>
  </si>
  <si>
    <t>Прочее</t>
  </si>
  <si>
    <t>Вывоз мусора</t>
  </si>
  <si>
    <t>Всего:</t>
  </si>
  <si>
    <t>Начислено</t>
  </si>
  <si>
    <t>Оплачено</t>
  </si>
  <si>
    <t>Затрачено</t>
  </si>
  <si>
    <t>Остаток на 31.12.2014</t>
  </si>
  <si>
    <r>
      <t xml:space="preserve">       Статьи расходов: </t>
    </r>
    <r>
      <rPr>
        <b/>
        <sz val="10"/>
        <rFont val="Arial"/>
        <family val="2"/>
      </rPr>
      <t>Содержание общего имущества</t>
    </r>
  </si>
  <si>
    <t>за 1 месяц</t>
  </si>
  <si>
    <t>за 9 месяцев</t>
  </si>
  <si>
    <t>Услуги ВЦ, доставка квитанций</t>
  </si>
  <si>
    <t>Содержание помещений (аренда)</t>
  </si>
  <si>
    <t>Услуги связи и коммуникаций</t>
  </si>
  <si>
    <t>Оплата труда обслуживающего персонала</t>
  </si>
  <si>
    <t>Оплата труда АУП</t>
  </si>
  <si>
    <t>Услуги паспортного стола, диспетчера</t>
  </si>
  <si>
    <t xml:space="preserve">Налоги с ФОТ </t>
  </si>
  <si>
    <t>Уборка подъездов</t>
  </si>
  <si>
    <t>Уборка придомовой территории (дворник)</t>
  </si>
  <si>
    <t>Удаление с крыш наледи и снега</t>
  </si>
  <si>
    <t>Уборка придомовой территории спецтехникой</t>
  </si>
  <si>
    <t xml:space="preserve">Обслуживание банковского счета </t>
  </si>
  <si>
    <t>Обслуживание прибора учета тепловой энергии</t>
  </si>
  <si>
    <t>Работы по устранению аварийных ситуаций</t>
  </si>
  <si>
    <t>Юридическое сопровождение</t>
  </si>
  <si>
    <t>Программное обеспечение</t>
  </si>
  <si>
    <t>Налог УСН 1%</t>
  </si>
  <si>
    <t>Амортизация транспорта, инструмента, оборудования</t>
  </si>
  <si>
    <t>Горюче-смазочные материалы</t>
  </si>
  <si>
    <t>Спецодежда</t>
  </si>
  <si>
    <t>Канцелярские товары, бланки…</t>
  </si>
  <si>
    <t>Хозяйственные расходы</t>
  </si>
  <si>
    <t xml:space="preserve">Непредвиденные расходы </t>
  </si>
  <si>
    <t>Прибыль компании</t>
  </si>
  <si>
    <t>Итого:</t>
  </si>
  <si>
    <r>
      <t xml:space="preserve">Статья расходов: </t>
    </r>
    <r>
      <rPr>
        <b/>
        <sz val="10"/>
        <rFont val="Arial"/>
        <family val="2"/>
      </rPr>
      <t>Текущий ремонт общего имущества</t>
    </r>
  </si>
  <si>
    <t>Сумма</t>
  </si>
  <si>
    <t>Замена шарового крана в системе ХВС Ду 1 1/2"</t>
  </si>
  <si>
    <t>Ремонт полотенцесушителя (замена участка трубы Ду-20) в кв. 25</t>
  </si>
  <si>
    <t>Замена стояка отопления с проходом перекрытия между кв. № 4 и № 6</t>
  </si>
  <si>
    <t>Замена стояка отопления с устройством байпаса в кв. № 2</t>
  </si>
  <si>
    <t>Замена стояка системы отопления в перекрытии между кв. № 22 и 25</t>
  </si>
  <si>
    <t>Ремонт тамбурных дверей в подъезде № 3</t>
  </si>
  <si>
    <t>Бухгалтер ООО УК "Возрождение" ______________________ О.Ю. Родионова</t>
  </si>
  <si>
    <t>Директор ООО УК "Возрождение"  _________________________ А.А. Тюменцев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</si>
</sst>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80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1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180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80" fontId="0" fillId="0" borderId="6" xfId="0" applyNumberFormat="1" applyFill="1" applyBorder="1" applyAlignment="1">
      <alignment/>
    </xf>
    <xf numFmtId="180" fontId="0" fillId="0" borderId="7" xfId="0" applyNumberFormat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180" fontId="3" fillId="0" borderId="5" xfId="0" applyNumberFormat="1" applyFont="1" applyBorder="1" applyAlignment="1">
      <alignment/>
    </xf>
    <xf numFmtId="180" fontId="3" fillId="0" borderId="4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80" fontId="3" fillId="0" borderId="12" xfId="0" applyNumberFormat="1" applyFont="1" applyBorder="1" applyAlignment="1">
      <alignment wrapText="1"/>
    </xf>
    <xf numFmtId="180" fontId="3" fillId="0" borderId="4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9" xfId="0" applyBorder="1" applyAlignment="1">
      <alignment wrapText="1"/>
    </xf>
    <xf numFmtId="180" fontId="0" fillId="0" borderId="11" xfId="0" applyNumberFormat="1" applyBorder="1" applyAlignment="1">
      <alignment wrapText="1"/>
    </xf>
    <xf numFmtId="180" fontId="0" fillId="0" borderId="14" xfId="0" applyNumberForma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80" fontId="0" fillId="0" borderId="15" xfId="0" applyNumberFormat="1" applyBorder="1" applyAlignment="1">
      <alignment wrapText="1"/>
    </xf>
    <xf numFmtId="180" fontId="0" fillId="0" borderId="17" xfId="0" applyNumberForma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80" fontId="0" fillId="0" borderId="18" xfId="0" applyNumberFormat="1" applyBorder="1" applyAlignment="1">
      <alignment wrapText="1"/>
    </xf>
    <xf numFmtId="180" fontId="0" fillId="0" borderId="7" xfId="0" applyNumberForma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2" borderId="11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left"/>
    </xf>
    <xf numFmtId="0" fontId="0" fillId="2" borderId="21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2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0" fillId="2" borderId="24" xfId="0" applyFont="1" applyFill="1" applyBorder="1" applyAlignment="1">
      <alignment horizontal="left"/>
    </xf>
    <xf numFmtId="0" fontId="0" fillId="2" borderId="18" xfId="0" applyFont="1" applyFill="1" applyBorder="1" applyAlignment="1">
      <alignment wrapText="1"/>
    </xf>
    <xf numFmtId="0" fontId="0" fillId="0" borderId="9" xfId="0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8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6" xfId="0" applyBorder="1" applyAlignment="1">
      <alignment horizontal="center"/>
    </xf>
    <xf numFmtId="180" fontId="0" fillId="0" borderId="3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%202014%20&#1075;&#1086;&#1076;%20&#1085;&#1086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4;&#1054;&#1054;%20&#1059;&#1050;%20&#1042;&#1054;&#1047;&#1056;&#1054;&#1046;&#1044;&#1045;&#1053;&#1048;&#1045;\&#1054;&#1058;&#1063;&#1045;&#1058;%202014%20&#1075;&#1086;&#1076;\&#1054;&#1090;&#1095;&#1077;&#1090;%20%202014%20&#1075;&#1086;&#1076;%20&#1085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"/>
      <sheetName val="Р общ"/>
      <sheetName val="Оп.Пост"/>
      <sheetName val="О К86"/>
      <sheetName val="Р К86"/>
      <sheetName val="НиО К86"/>
      <sheetName val="О К86Б"/>
      <sheetName val="Р К86Б"/>
      <sheetName val="НиО К86Б"/>
      <sheetName val="О К86В"/>
      <sheetName val="Р К86В"/>
      <sheetName val="НиО К86В"/>
      <sheetName val="О К86Г"/>
      <sheetName val="Р К86Г"/>
      <sheetName val="НиО К86Г"/>
      <sheetName val="О П61"/>
      <sheetName val="Р П61"/>
      <sheetName val="НиО П61"/>
      <sheetName val="О К11"/>
      <sheetName val="Р К11"/>
      <sheetName val="НиО К11"/>
      <sheetName val="О А7"/>
      <sheetName val="Р А7"/>
      <sheetName val="НиО А7"/>
      <sheetName val="О С 68"/>
      <sheetName val="Р С 68 "/>
      <sheetName val="НиО С 68"/>
      <sheetName val="О Куз 31"/>
      <sheetName val="Р Куз 31"/>
      <sheetName val="НиО Куз 31"/>
      <sheetName val="О Бел 33 1"/>
      <sheetName val="Р Бел 33 1"/>
      <sheetName val="НиО Бел 33 1"/>
      <sheetName val="О Щ 9 "/>
      <sheetName val="Р Щ 9"/>
      <sheetName val="НиО Щ 9"/>
      <sheetName val="О Ком 63а"/>
      <sheetName val="Р Ком 63а"/>
      <sheetName val="НиО Ком 63а"/>
      <sheetName val="О Кр6 2"/>
      <sheetName val="Р Кр6 2"/>
      <sheetName val="НиО Кр6 2"/>
      <sheetName val="О Пр 49"/>
      <sheetName val="Р Пр 49"/>
      <sheetName val="НиО Пр 49"/>
      <sheetName val="Лист1"/>
      <sheetName val="Общая"/>
    </sheetNames>
    <sheetDataSet>
      <sheetData sheetId="31">
        <row r="3">
          <cell r="N3">
            <v>3047.873333379763</v>
          </cell>
        </row>
        <row r="4">
          <cell r="N4">
            <v>6737.162148689721</v>
          </cell>
        </row>
        <row r="5">
          <cell r="N5">
            <v>1691.7869674940991</v>
          </cell>
        </row>
        <row r="6">
          <cell r="N6">
            <v>34503.68704560732</v>
          </cell>
        </row>
        <row r="7">
          <cell r="N7">
            <v>41114.85710175488</v>
          </cell>
        </row>
        <row r="8">
          <cell r="N8">
            <v>6790.177778628988</v>
          </cell>
        </row>
        <row r="10">
          <cell r="N10">
            <v>14044.986573315078</v>
          </cell>
        </row>
        <row r="11">
          <cell r="N11">
            <v>25380</v>
          </cell>
        </row>
        <row r="12">
          <cell r="N12">
            <v>27000</v>
          </cell>
        </row>
        <row r="13">
          <cell r="N13">
            <v>0</v>
          </cell>
        </row>
        <row r="15">
          <cell r="N15">
            <v>350</v>
          </cell>
        </row>
        <row r="16">
          <cell r="N16">
            <v>1075.28206028965</v>
          </cell>
        </row>
        <row r="17">
          <cell r="N17">
            <v>7374.22</v>
          </cell>
        </row>
        <row r="18">
          <cell r="N18">
            <v>3086.444444831357</v>
          </cell>
        </row>
        <row r="19">
          <cell r="N19">
            <v>0</v>
          </cell>
        </row>
        <row r="20">
          <cell r="N20">
            <v>3034.9908000000005</v>
          </cell>
        </row>
        <row r="21">
          <cell r="N21">
            <v>1851.8666668988144</v>
          </cell>
        </row>
        <row r="22">
          <cell r="N22">
            <v>4875.458223260051</v>
          </cell>
        </row>
        <row r="23">
          <cell r="N23">
            <v>0</v>
          </cell>
        </row>
        <row r="24">
          <cell r="N24">
            <v>292.3232406287677</v>
          </cell>
        </row>
        <row r="25">
          <cell r="N25">
            <v>289.19488594351196</v>
          </cell>
        </row>
        <row r="26">
          <cell r="N26">
            <v>0</v>
          </cell>
        </row>
        <row r="27">
          <cell r="N27">
            <v>18962.28</v>
          </cell>
        </row>
      </sheetData>
      <sheetData sheetId="32">
        <row r="14">
          <cell r="B14">
            <v>240252.21</v>
          </cell>
          <cell r="C14">
            <v>98603.81999999998</v>
          </cell>
          <cell r="D14">
            <v>36345.73</v>
          </cell>
        </row>
        <row r="30">
          <cell r="B30">
            <v>192982.81000000003</v>
          </cell>
          <cell r="C30">
            <v>79203.59</v>
          </cell>
          <cell r="D30">
            <v>29612.68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"/>
      <sheetName val="Р общ"/>
      <sheetName val="Оп.Пост"/>
      <sheetName val="О К86"/>
      <sheetName val="Р К86"/>
      <sheetName val="НиО К86"/>
      <sheetName val="О К86Б"/>
      <sheetName val="Р К86Б"/>
      <sheetName val="НиО К86Б"/>
      <sheetName val="О К86В"/>
      <sheetName val="Р К86В"/>
      <sheetName val="НиО К86В"/>
      <sheetName val="О К86Г"/>
      <sheetName val="Р К86Г"/>
      <sheetName val="НиО К86Г"/>
      <sheetName val="О П61"/>
      <sheetName val="Р П61"/>
      <sheetName val="НиО П61"/>
      <sheetName val="О К11"/>
      <sheetName val="Р К11"/>
      <sheetName val="НиО К11"/>
      <sheetName val="О А7"/>
      <sheetName val="Р А7"/>
      <sheetName val="НиО А7"/>
      <sheetName val="О С 68"/>
      <sheetName val="Р С 68 "/>
      <sheetName val="НиО С 68"/>
      <sheetName val="О Куз 31"/>
      <sheetName val="Р Куз 31"/>
      <sheetName val="НиО Куз 31"/>
      <sheetName val="О Бел 33 1"/>
      <sheetName val="Р Бел 33 1"/>
      <sheetName val="НиО Бел 33 1"/>
      <sheetName val="О Щ 9 "/>
      <sheetName val="Р Щ 9"/>
      <sheetName val="НиО Щ 9"/>
      <sheetName val="О Ком 63а"/>
      <sheetName val="Р Ком 63а"/>
      <sheetName val="НиО Ком 63а"/>
      <sheetName val="О Кр6 2"/>
      <sheetName val="Р Кр6 2"/>
      <sheetName val="НиО Кр6 2"/>
      <sheetName val="О Пр 49"/>
      <sheetName val="Р Пр 49"/>
      <sheetName val="НиО Пр 49"/>
      <sheetName val="Лист1"/>
      <sheetName val="Общая"/>
    </sheetNames>
    <sheetDataSet>
      <sheetData sheetId="31">
        <row r="9">
          <cell r="N9">
            <v>4432.13422277783</v>
          </cell>
        </row>
        <row r="14">
          <cell r="N14">
            <v>10050.03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selection activeCell="M11" sqref="M11"/>
    </sheetView>
  </sheetViews>
  <sheetFormatPr defaultColWidth="9.140625" defaultRowHeight="12.75"/>
  <cols>
    <col min="2" max="2" width="9.28125" style="0" customWidth="1"/>
    <col min="3" max="3" width="12.421875" style="0" customWidth="1"/>
    <col min="4" max="4" width="7.8515625" style="0" customWidth="1"/>
    <col min="5" max="5" width="16.28125" style="0" customWidth="1"/>
    <col min="6" max="6" width="12.00390625" style="0" customWidth="1"/>
    <col min="7" max="7" width="14.28125" style="0" customWidth="1"/>
    <col min="8" max="8" width="14.140625" style="0" customWidth="1"/>
  </cols>
  <sheetData>
    <row r="1" spans="1:8" ht="15.75">
      <c r="A1" s="81" t="s">
        <v>0</v>
      </c>
      <c r="B1" s="81"/>
      <c r="C1" s="81"/>
      <c r="D1" s="81"/>
      <c r="E1" s="81"/>
      <c r="F1" s="81"/>
      <c r="G1" s="81"/>
      <c r="H1" s="81"/>
    </row>
    <row r="2" spans="1:8" ht="15">
      <c r="A2" s="82" t="s">
        <v>1</v>
      </c>
      <c r="B2" s="82"/>
      <c r="C2" s="82"/>
      <c r="D2" s="82"/>
      <c r="E2" s="82"/>
      <c r="F2" s="82"/>
      <c r="G2" s="82"/>
      <c r="H2" s="82"/>
    </row>
    <row r="4" spans="1:8" ht="12.75">
      <c r="A4" s="68" t="s">
        <v>2</v>
      </c>
      <c r="B4" s="77"/>
      <c r="C4" s="77"/>
      <c r="D4" s="69"/>
      <c r="E4" s="83" t="s">
        <v>3</v>
      </c>
      <c r="F4" s="84"/>
      <c r="G4" s="84"/>
      <c r="H4" s="85"/>
    </row>
    <row r="5" spans="1:8" ht="12.75">
      <c r="A5" s="68" t="s">
        <v>4</v>
      </c>
      <c r="B5" s="77"/>
      <c r="C5" s="77"/>
      <c r="D5" s="69"/>
      <c r="E5" s="78" t="s">
        <v>5</v>
      </c>
      <c r="F5" s="79"/>
      <c r="G5" s="79"/>
      <c r="H5" s="80"/>
    </row>
    <row r="6" spans="1:8" ht="12.75">
      <c r="A6" s="68" t="s">
        <v>6</v>
      </c>
      <c r="B6" s="77"/>
      <c r="C6" s="77"/>
      <c r="D6" s="69"/>
      <c r="E6" s="78" t="s">
        <v>7</v>
      </c>
      <c r="F6" s="79"/>
      <c r="G6" s="79"/>
      <c r="H6" s="80"/>
    </row>
    <row r="7" spans="1:8" ht="12.75">
      <c r="A7" s="68" t="s">
        <v>8</v>
      </c>
      <c r="B7" s="77"/>
      <c r="C7" s="77"/>
      <c r="D7" s="69"/>
      <c r="E7" s="78" t="s">
        <v>9</v>
      </c>
      <c r="F7" s="79"/>
      <c r="G7" s="79"/>
      <c r="H7" s="80"/>
    </row>
    <row r="8" spans="1:8" ht="12.75">
      <c r="A8" s="68" t="s">
        <v>10</v>
      </c>
      <c r="B8" s="77"/>
      <c r="C8" s="77"/>
      <c r="D8" s="69"/>
      <c r="E8" s="86"/>
      <c r="F8" s="86"/>
      <c r="G8" s="86"/>
      <c r="H8" s="87"/>
    </row>
    <row r="9" spans="1:4" ht="12.75">
      <c r="A9" s="78" t="s">
        <v>11</v>
      </c>
      <c r="B9" s="79"/>
      <c r="C9" s="79"/>
      <c r="D9" s="80"/>
    </row>
    <row r="10" spans="1:8" ht="12.75">
      <c r="A10" s="76"/>
      <c r="B10" s="76"/>
      <c r="C10" s="76"/>
      <c r="D10" s="76"/>
      <c r="E10" s="76"/>
      <c r="F10" s="76"/>
      <c r="G10" s="76"/>
      <c r="H10" s="76"/>
    </row>
    <row r="11" spans="1:8" ht="12.75">
      <c r="A11" s="68" t="s">
        <v>12</v>
      </c>
      <c r="B11" s="69"/>
      <c r="C11" s="65">
        <v>0</v>
      </c>
      <c r="D11" s="66"/>
      <c r="E11" s="1">
        <v>0</v>
      </c>
      <c r="F11" s="1">
        <v>0</v>
      </c>
      <c r="G11" s="1">
        <v>0</v>
      </c>
      <c r="H11" s="2">
        <v>0</v>
      </c>
    </row>
    <row r="12" spans="1:8" ht="12.75">
      <c r="A12" s="70"/>
      <c r="B12" s="70"/>
      <c r="C12" s="70"/>
      <c r="D12" s="70"/>
      <c r="E12" s="70"/>
      <c r="F12" s="70"/>
      <c r="G12" s="70"/>
      <c r="H12" s="70"/>
    </row>
    <row r="13" spans="1:8" ht="12.75">
      <c r="A13" s="3"/>
      <c r="B13" s="3"/>
      <c r="C13" s="73" t="s">
        <v>13</v>
      </c>
      <c r="D13" s="73"/>
      <c r="E13" s="4" t="s">
        <v>14</v>
      </c>
      <c r="F13" s="4" t="s">
        <v>15</v>
      </c>
      <c r="G13" s="4" t="s">
        <v>16</v>
      </c>
      <c r="H13" s="5" t="s">
        <v>17</v>
      </c>
    </row>
    <row r="14" spans="1:8" ht="12.75">
      <c r="A14" s="74" t="s">
        <v>18</v>
      </c>
      <c r="B14" s="75"/>
      <c r="C14" s="65">
        <f>'[1]НиО Бел 33 1'!B14</f>
        <v>240252.21</v>
      </c>
      <c r="D14" s="66"/>
      <c r="E14" s="1">
        <f>'[1]НиО Бел 33 1'!C14</f>
        <v>98603.81999999998</v>
      </c>
      <c r="F14" s="1">
        <v>0</v>
      </c>
      <c r="G14" s="1">
        <f>'[1]НиО Бел 33 1'!D14</f>
        <v>36345.73</v>
      </c>
      <c r="H14" s="6">
        <f>C14+E14+F14+G14</f>
        <v>375201.75999999995</v>
      </c>
    </row>
    <row r="15" spans="1:8" ht="12.75">
      <c r="A15" s="70"/>
      <c r="B15" s="70"/>
      <c r="C15" s="70"/>
      <c r="D15" s="70"/>
      <c r="E15" s="70"/>
      <c r="F15" s="70"/>
      <c r="G15" s="70"/>
      <c r="H15" s="70"/>
    </row>
    <row r="16" spans="3:7" ht="12.75">
      <c r="C16" s="7"/>
      <c r="D16" s="7"/>
      <c r="E16" s="8"/>
      <c r="F16" s="8"/>
      <c r="G16" s="8"/>
    </row>
    <row r="17" spans="1:8" ht="12.75">
      <c r="A17" s="68" t="s">
        <v>19</v>
      </c>
      <c r="B17" s="69"/>
      <c r="C17" s="65">
        <f>'[1]НиО Бел 33 1'!B30</f>
        <v>192982.81000000003</v>
      </c>
      <c r="D17" s="66"/>
      <c r="E17" s="1">
        <f>'[1]НиО Бел 33 1'!C30</f>
        <v>79203.59</v>
      </c>
      <c r="F17" s="1">
        <v>0</v>
      </c>
      <c r="G17" s="1">
        <f>'[1]НиО Бел 33 1'!D30</f>
        <v>29612.68</v>
      </c>
      <c r="H17" s="9">
        <f>SUM(C17:G17)</f>
        <v>301799.08</v>
      </c>
    </row>
    <row r="18" spans="1:8" ht="12.75">
      <c r="A18" s="70"/>
      <c r="B18" s="70"/>
      <c r="C18" s="70"/>
      <c r="D18" s="70"/>
      <c r="E18" s="70"/>
      <c r="F18" s="70"/>
      <c r="G18" s="70"/>
      <c r="H18" s="70"/>
    </row>
    <row r="19" spans="3:7" ht="12.75">
      <c r="C19" s="7"/>
      <c r="D19" s="7"/>
      <c r="E19" s="8"/>
      <c r="F19" s="8"/>
      <c r="G19" s="8"/>
    </row>
    <row r="20" spans="1:8" ht="12.75">
      <c r="A20" s="10" t="s">
        <v>20</v>
      </c>
      <c r="B20" s="11"/>
      <c r="C20" s="71">
        <f>H49</f>
        <v>216277.07873412856</v>
      </c>
      <c r="D20" s="72"/>
      <c r="E20" s="12">
        <f>G58</f>
        <v>10367</v>
      </c>
      <c r="F20" s="1">
        <v>0</v>
      </c>
      <c r="G20" s="1">
        <v>0</v>
      </c>
      <c r="H20" s="9">
        <f>C20+F20+E20+G20</f>
        <v>226644.07873412856</v>
      </c>
    </row>
    <row r="21" spans="1:8" ht="12.75">
      <c r="A21" s="62"/>
      <c r="B21" s="62"/>
      <c r="C21" s="62"/>
      <c r="D21" s="62"/>
      <c r="E21" s="62"/>
      <c r="F21" s="62"/>
      <c r="G21" s="62"/>
      <c r="H21" s="62"/>
    </row>
    <row r="22" spans="1:8" ht="12.75">
      <c r="A22" s="63" t="s">
        <v>21</v>
      </c>
      <c r="B22" s="64"/>
      <c r="C22" s="65">
        <f>C11+C17-C20</f>
        <v>-23294.268734128535</v>
      </c>
      <c r="D22" s="66"/>
      <c r="E22" s="1">
        <f>E11+E17-E20</f>
        <v>68836.59</v>
      </c>
      <c r="F22" s="1">
        <v>0</v>
      </c>
      <c r="G22" s="1">
        <f>G11+G17-G20</f>
        <v>29612.68</v>
      </c>
      <c r="H22" s="2">
        <f>H11+H17-H20</f>
        <v>75155.00126587145</v>
      </c>
    </row>
    <row r="23" spans="1:8" ht="13.5" thickBot="1">
      <c r="A23" s="67"/>
      <c r="B23" s="67"/>
      <c r="C23" s="67"/>
      <c r="D23" s="67"/>
      <c r="E23" s="67"/>
      <c r="F23" s="67"/>
      <c r="G23" s="67"/>
      <c r="H23" s="67"/>
    </row>
    <row r="24" spans="1:8" ht="13.5" thickBot="1">
      <c r="A24" s="55" t="s">
        <v>22</v>
      </c>
      <c r="B24" s="56"/>
      <c r="C24" s="56"/>
      <c r="D24" s="56"/>
      <c r="E24" s="56"/>
      <c r="F24" s="57"/>
      <c r="G24" s="14" t="s">
        <v>23</v>
      </c>
      <c r="H24" s="13" t="s">
        <v>24</v>
      </c>
    </row>
    <row r="25" spans="1:8" ht="12.75">
      <c r="A25" s="58" t="s">
        <v>25</v>
      </c>
      <c r="B25" s="59"/>
      <c r="C25" s="59"/>
      <c r="D25" s="59"/>
      <c r="E25" s="59"/>
      <c r="F25" s="60"/>
      <c r="G25" s="15">
        <f>H25/9</f>
        <v>338.65259259775144</v>
      </c>
      <c r="H25" s="16">
        <f>'[1]Р Бел 33 1'!N3</f>
        <v>3047.873333379763</v>
      </c>
    </row>
    <row r="26" spans="1:8" ht="12.75">
      <c r="A26" s="17" t="s">
        <v>26</v>
      </c>
      <c r="B26" s="18"/>
      <c r="C26" s="18"/>
      <c r="D26" s="18"/>
      <c r="E26" s="18"/>
      <c r="F26" s="18"/>
      <c r="G26" s="15">
        <f aca="true" t="shared" si="0" ref="G26:G48">H26/9</f>
        <v>748.5735720766356</v>
      </c>
      <c r="H26" s="16">
        <f>'[1]Р Бел 33 1'!N4</f>
        <v>6737.162148689721</v>
      </c>
    </row>
    <row r="27" spans="1:8" ht="12.75">
      <c r="A27" s="17" t="s">
        <v>27</v>
      </c>
      <c r="B27" s="19"/>
      <c r="C27" s="19"/>
      <c r="D27" s="19"/>
      <c r="E27" s="19"/>
      <c r="F27" s="19"/>
      <c r="G27" s="15">
        <f t="shared" si="0"/>
        <v>187.97632972156657</v>
      </c>
      <c r="H27" s="16">
        <f>'[1]Р Бел 33 1'!N5</f>
        <v>1691.7869674940991</v>
      </c>
    </row>
    <row r="28" spans="1:8" ht="12.75">
      <c r="A28" s="17" t="s">
        <v>28</v>
      </c>
      <c r="B28" s="18"/>
      <c r="C28" s="18"/>
      <c r="D28" s="18"/>
      <c r="E28" s="18"/>
      <c r="F28" s="18"/>
      <c r="G28" s="15">
        <f t="shared" si="0"/>
        <v>3833.74300506748</v>
      </c>
      <c r="H28" s="16">
        <f>'[1]Р Бел 33 1'!N6</f>
        <v>34503.68704560732</v>
      </c>
    </row>
    <row r="29" spans="1:8" ht="12.75">
      <c r="A29" s="17" t="s">
        <v>29</v>
      </c>
      <c r="B29" s="19"/>
      <c r="C29" s="19"/>
      <c r="D29" s="19"/>
      <c r="E29" s="19"/>
      <c r="F29" s="19"/>
      <c r="G29" s="15">
        <f t="shared" si="0"/>
        <v>4568.317455750543</v>
      </c>
      <c r="H29" s="16">
        <f>'[1]Р Бел 33 1'!N7</f>
        <v>41114.85710175488</v>
      </c>
    </row>
    <row r="30" spans="1:8" ht="12.75">
      <c r="A30" s="17" t="s">
        <v>30</v>
      </c>
      <c r="B30" s="18"/>
      <c r="C30" s="18"/>
      <c r="D30" s="18"/>
      <c r="E30" s="18"/>
      <c r="F30" s="18"/>
      <c r="G30" s="15">
        <f t="shared" si="0"/>
        <v>1246.9235557118686</v>
      </c>
      <c r="H30" s="16">
        <f>'[1]Р Бел 33 1'!N8+'[2]Р Бел 33 1'!N9</f>
        <v>11222.312001406817</v>
      </c>
    </row>
    <row r="31" spans="1:8" ht="12.75">
      <c r="A31" s="20" t="s">
        <v>31</v>
      </c>
      <c r="B31" s="19"/>
      <c r="C31" s="19"/>
      <c r="D31" s="19"/>
      <c r="E31" s="19"/>
      <c r="F31" s="19"/>
      <c r="G31" s="15">
        <f t="shared" si="0"/>
        <v>1560.5540637016754</v>
      </c>
      <c r="H31" s="16">
        <f>'[1]Р Бел 33 1'!N10</f>
        <v>14044.986573315078</v>
      </c>
    </row>
    <row r="32" spans="1:8" ht="12.75">
      <c r="A32" s="17" t="s">
        <v>32</v>
      </c>
      <c r="B32" s="18"/>
      <c r="C32" s="18"/>
      <c r="D32" s="18"/>
      <c r="E32" s="18"/>
      <c r="F32" s="18"/>
      <c r="G32" s="15">
        <f t="shared" si="0"/>
        <v>2820</v>
      </c>
      <c r="H32" s="16">
        <f>'[1]Р Бел 33 1'!N11</f>
        <v>25380</v>
      </c>
    </row>
    <row r="33" spans="1:8" ht="12.75">
      <c r="A33" s="21" t="s">
        <v>33</v>
      </c>
      <c r="B33" s="19"/>
      <c r="C33" s="19"/>
      <c r="D33" s="19"/>
      <c r="E33" s="19"/>
      <c r="F33" s="19"/>
      <c r="G33" s="15">
        <f t="shared" si="0"/>
        <v>3000</v>
      </c>
      <c r="H33" s="16">
        <f>'[1]Р Бел 33 1'!N12</f>
        <v>27000</v>
      </c>
    </row>
    <row r="34" spans="1:8" ht="12.75">
      <c r="A34" s="51" t="s">
        <v>34</v>
      </c>
      <c r="B34" s="52"/>
      <c r="C34" s="52"/>
      <c r="D34" s="52"/>
      <c r="E34" s="52"/>
      <c r="F34" s="52"/>
      <c r="G34" s="15">
        <f t="shared" si="0"/>
        <v>0</v>
      </c>
      <c r="H34" s="16">
        <f>'[1]Р Бел 33 1'!N13</f>
        <v>0</v>
      </c>
    </row>
    <row r="35" spans="1:8" ht="12.75">
      <c r="A35" s="17" t="s">
        <v>35</v>
      </c>
      <c r="B35" s="18"/>
      <c r="C35" s="18"/>
      <c r="D35" s="18"/>
      <c r="E35" s="18"/>
      <c r="F35" s="18"/>
      <c r="G35" s="15">
        <f t="shared" si="0"/>
        <v>38.888888888888886</v>
      </c>
      <c r="H35" s="16">
        <f>'[1]Р Бел 33 1'!N15</f>
        <v>350</v>
      </c>
    </row>
    <row r="36" spans="1:8" ht="12.75">
      <c r="A36" s="17" t="s">
        <v>36</v>
      </c>
      <c r="B36" s="18"/>
      <c r="C36" s="18"/>
      <c r="D36" s="18"/>
      <c r="E36" s="18"/>
      <c r="F36" s="18"/>
      <c r="G36" s="15">
        <f t="shared" si="0"/>
        <v>119.47578447662778</v>
      </c>
      <c r="H36" s="16">
        <f>'[1]Р Бел 33 1'!N16</f>
        <v>1075.28206028965</v>
      </c>
    </row>
    <row r="37" spans="1:8" ht="12.75">
      <c r="A37" s="61" t="s">
        <v>37</v>
      </c>
      <c r="B37" s="42"/>
      <c r="C37" s="42"/>
      <c r="D37" s="42"/>
      <c r="E37" s="42"/>
      <c r="F37" s="42"/>
      <c r="G37" s="15">
        <f t="shared" si="0"/>
        <v>1116.67</v>
      </c>
      <c r="H37" s="16">
        <f>'[2]Р Бел 33 1'!N14</f>
        <v>10050.03</v>
      </c>
    </row>
    <row r="38" spans="1:8" ht="12.75">
      <c r="A38" s="17" t="s">
        <v>38</v>
      </c>
      <c r="B38" s="18"/>
      <c r="C38" s="18"/>
      <c r="D38" s="18"/>
      <c r="E38" s="18"/>
      <c r="F38" s="18"/>
      <c r="G38" s="15">
        <f t="shared" si="0"/>
        <v>819.3577777777778</v>
      </c>
      <c r="H38" s="16">
        <f>'[1]Р Бел 33 1'!N17</f>
        <v>7374.22</v>
      </c>
    </row>
    <row r="39" spans="1:8" ht="12.75">
      <c r="A39" s="17" t="s">
        <v>39</v>
      </c>
      <c r="B39" s="19"/>
      <c r="C39" s="19"/>
      <c r="D39" s="19"/>
      <c r="E39" s="19"/>
      <c r="F39" s="19"/>
      <c r="G39" s="15">
        <f t="shared" si="0"/>
        <v>342.93827164792856</v>
      </c>
      <c r="H39" s="16">
        <f>'[1]Р Бел 33 1'!N18</f>
        <v>3086.444444831357</v>
      </c>
    </row>
    <row r="40" spans="1:8" ht="12.75">
      <c r="A40" s="51" t="s">
        <v>40</v>
      </c>
      <c r="B40" s="52"/>
      <c r="C40" s="52"/>
      <c r="D40" s="52"/>
      <c r="E40" s="52"/>
      <c r="F40" s="52"/>
      <c r="G40" s="15">
        <f t="shared" si="0"/>
        <v>0</v>
      </c>
      <c r="H40" s="16">
        <f>'[1]Р Бел 33 1'!N19</f>
        <v>0</v>
      </c>
    </row>
    <row r="41" spans="1:8" ht="12.75">
      <c r="A41" s="17" t="s">
        <v>41</v>
      </c>
      <c r="B41" s="19"/>
      <c r="C41" s="19"/>
      <c r="D41" s="19"/>
      <c r="E41" s="19"/>
      <c r="F41" s="19"/>
      <c r="G41" s="15">
        <f t="shared" si="0"/>
        <v>337.22120000000007</v>
      </c>
      <c r="H41" s="16">
        <f>'[1]Р Бел 33 1'!N20</f>
        <v>3034.9908000000005</v>
      </c>
    </row>
    <row r="42" spans="1:8" ht="12.75">
      <c r="A42" s="17" t="s">
        <v>42</v>
      </c>
      <c r="B42" s="18"/>
      <c r="C42" s="18"/>
      <c r="D42" s="18"/>
      <c r="E42" s="18"/>
      <c r="F42" s="18"/>
      <c r="G42" s="15">
        <f t="shared" si="0"/>
        <v>205.76296298875715</v>
      </c>
      <c r="H42" s="16">
        <f>'[1]Р Бел 33 1'!N21</f>
        <v>1851.8666668988144</v>
      </c>
    </row>
    <row r="43" spans="1:8" ht="12.75">
      <c r="A43" s="17" t="s">
        <v>43</v>
      </c>
      <c r="B43" s="18"/>
      <c r="C43" s="18"/>
      <c r="D43" s="18"/>
      <c r="E43" s="18"/>
      <c r="F43" s="18"/>
      <c r="G43" s="15">
        <f t="shared" si="0"/>
        <v>541.717580362228</v>
      </c>
      <c r="H43" s="16">
        <f>'[1]Р Бел 33 1'!N22</f>
        <v>4875.458223260051</v>
      </c>
    </row>
    <row r="44" spans="1:8" ht="12.75">
      <c r="A44" s="51" t="s">
        <v>44</v>
      </c>
      <c r="B44" s="52"/>
      <c r="C44" s="52"/>
      <c r="D44" s="52"/>
      <c r="E44" s="52"/>
      <c r="F44" s="52"/>
      <c r="G44" s="15">
        <f t="shared" si="0"/>
        <v>0</v>
      </c>
      <c r="H44" s="16">
        <f>'[1]Р Бел 33 1'!N23</f>
        <v>0</v>
      </c>
    </row>
    <row r="45" spans="1:8" ht="12.75">
      <c r="A45" s="17" t="s">
        <v>45</v>
      </c>
      <c r="B45" s="22"/>
      <c r="C45" s="18"/>
      <c r="D45" s="18"/>
      <c r="E45" s="18"/>
      <c r="F45" s="18"/>
      <c r="G45" s="15">
        <f t="shared" si="0"/>
        <v>32.480360069863075</v>
      </c>
      <c r="H45" s="16">
        <f>'[1]Р Бел 33 1'!N24</f>
        <v>292.3232406287677</v>
      </c>
    </row>
    <row r="46" spans="1:8" ht="12.75">
      <c r="A46" s="17" t="s">
        <v>46</v>
      </c>
      <c r="B46" s="22"/>
      <c r="C46" s="18"/>
      <c r="D46" s="18"/>
      <c r="E46" s="18"/>
      <c r="F46" s="18"/>
      <c r="G46" s="15">
        <f t="shared" si="0"/>
        <v>64.61312517469774</v>
      </c>
      <c r="H46" s="16">
        <f>'[1]Р Бел 33 1'!N24+'[1]Р Бел 33 1'!N25</f>
        <v>581.5181265722797</v>
      </c>
    </row>
    <row r="47" spans="1:8" ht="12.75">
      <c r="A47" s="51" t="s">
        <v>47</v>
      </c>
      <c r="B47" s="52"/>
      <c r="C47" s="52"/>
      <c r="D47" s="52"/>
      <c r="E47" s="52"/>
      <c r="F47" s="52"/>
      <c r="G47" s="15">
        <f t="shared" si="0"/>
        <v>0</v>
      </c>
      <c r="H47" s="16">
        <f>'[1]Р Бел 33 1'!N26</f>
        <v>0</v>
      </c>
    </row>
    <row r="48" spans="1:8" ht="13.5" thickBot="1">
      <c r="A48" s="53" t="s">
        <v>48</v>
      </c>
      <c r="B48" s="54"/>
      <c r="C48" s="54"/>
      <c r="D48" s="54"/>
      <c r="E48" s="54"/>
      <c r="F48" s="54"/>
      <c r="G48" s="15">
        <f t="shared" si="0"/>
        <v>2106.92</v>
      </c>
      <c r="H48" s="16">
        <f>'[1]Р Бел 33 1'!N27</f>
        <v>18962.28</v>
      </c>
    </row>
    <row r="49" spans="1:8" ht="13.5" thickBot="1">
      <c r="A49" s="45" t="s">
        <v>49</v>
      </c>
      <c r="B49" s="46"/>
      <c r="C49" s="46"/>
      <c r="D49" s="46"/>
      <c r="E49" s="46"/>
      <c r="F49" s="46"/>
      <c r="G49" s="23">
        <f>SUM(G25:G48)</f>
        <v>24030.786526014286</v>
      </c>
      <c r="H49" s="24">
        <f>SUM(H25:H48)</f>
        <v>216277.07873412856</v>
      </c>
    </row>
    <row r="50" spans="1:8" ht="13.5" thickBot="1">
      <c r="A50" s="47"/>
      <c r="B50" s="47"/>
      <c r="C50" s="47"/>
      <c r="D50" s="47"/>
      <c r="E50" s="47"/>
      <c r="F50" s="47"/>
      <c r="G50" s="47"/>
      <c r="H50" s="47"/>
    </row>
    <row r="51" spans="1:8" ht="13.5" thickBot="1">
      <c r="A51" s="48" t="s">
        <v>50</v>
      </c>
      <c r="B51" s="49"/>
      <c r="C51" s="49"/>
      <c r="D51" s="49"/>
      <c r="E51" s="49"/>
      <c r="F51" s="49"/>
      <c r="G51" s="27" t="s">
        <v>51</v>
      </c>
      <c r="H51" s="50"/>
    </row>
    <row r="52" spans="1:8" ht="12.75">
      <c r="A52" s="41" t="s">
        <v>52</v>
      </c>
      <c r="B52" s="42"/>
      <c r="C52" s="42"/>
      <c r="D52" s="42"/>
      <c r="E52" s="42"/>
      <c r="F52" s="42"/>
      <c r="G52" s="43">
        <v>1367</v>
      </c>
      <c r="H52" s="44"/>
    </row>
    <row r="53" spans="1:8" ht="12.75">
      <c r="A53" s="33" t="s">
        <v>53</v>
      </c>
      <c r="B53" s="34"/>
      <c r="C53" s="34"/>
      <c r="D53" s="34"/>
      <c r="E53" s="34"/>
      <c r="F53" s="34"/>
      <c r="G53" s="35">
        <v>1500</v>
      </c>
      <c r="H53" s="36"/>
    </row>
    <row r="54" spans="1:8" ht="12.75">
      <c r="A54" s="33" t="s">
        <v>54</v>
      </c>
      <c r="B54" s="34"/>
      <c r="C54" s="34"/>
      <c r="D54" s="34"/>
      <c r="E54" s="34"/>
      <c r="F54" s="34"/>
      <c r="G54" s="35">
        <v>2500</v>
      </c>
      <c r="H54" s="36"/>
    </row>
    <row r="55" spans="1:8" ht="12.75">
      <c r="A55" s="33" t="s">
        <v>55</v>
      </c>
      <c r="B55" s="34"/>
      <c r="C55" s="34"/>
      <c r="D55" s="34"/>
      <c r="E55" s="34"/>
      <c r="F55" s="34"/>
      <c r="G55" s="35">
        <v>2000</v>
      </c>
      <c r="H55" s="36"/>
    </row>
    <row r="56" spans="1:8" ht="12.75">
      <c r="A56" s="33" t="s">
        <v>56</v>
      </c>
      <c r="B56" s="34"/>
      <c r="C56" s="34"/>
      <c r="D56" s="34"/>
      <c r="E56" s="34"/>
      <c r="F56" s="34"/>
      <c r="G56" s="35">
        <v>2000</v>
      </c>
      <c r="H56" s="36"/>
    </row>
    <row r="57" spans="1:8" ht="13.5" thickBot="1">
      <c r="A57" s="37" t="s">
        <v>57</v>
      </c>
      <c r="B57" s="38"/>
      <c r="C57" s="38"/>
      <c r="D57" s="38"/>
      <c r="E57" s="38"/>
      <c r="F57" s="38"/>
      <c r="G57" s="39">
        <v>1000</v>
      </c>
      <c r="H57" s="40"/>
    </row>
    <row r="58" spans="1:8" ht="13.5" thickBot="1">
      <c r="A58" s="27" t="s">
        <v>49</v>
      </c>
      <c r="B58" s="28"/>
      <c r="C58" s="28"/>
      <c r="D58" s="28"/>
      <c r="E58" s="28"/>
      <c r="F58" s="28"/>
      <c r="G58" s="29">
        <f>SUM(G52:H57)</f>
        <v>10367</v>
      </c>
      <c r="H58" s="30"/>
    </row>
    <row r="59" spans="1:8" ht="12.75">
      <c r="A59" s="25"/>
      <c r="B59" s="25"/>
      <c r="C59" s="25"/>
      <c r="D59" s="25"/>
      <c r="E59" s="25"/>
      <c r="F59" s="25"/>
      <c r="G59" s="26"/>
      <c r="H59" s="26"/>
    </row>
    <row r="60" spans="1:8" ht="12.75">
      <c r="A60" s="25"/>
      <c r="B60" s="25"/>
      <c r="C60" s="25"/>
      <c r="D60" s="25"/>
      <c r="E60" s="25"/>
      <c r="F60" s="25"/>
      <c r="G60" s="26"/>
      <c r="H60" s="26"/>
    </row>
    <row r="61" spans="1:8" ht="12.75">
      <c r="A61" s="31" t="s">
        <v>58</v>
      </c>
      <c r="B61" s="32"/>
      <c r="C61" s="32"/>
      <c r="D61" s="32"/>
      <c r="E61" s="32"/>
      <c r="F61" s="32"/>
      <c r="G61" s="32"/>
      <c r="H61" s="26"/>
    </row>
    <row r="62" spans="1:8" ht="12.75">
      <c r="A62" s="25"/>
      <c r="B62" s="25"/>
      <c r="C62" s="25"/>
      <c r="D62" s="25"/>
      <c r="E62" s="25"/>
      <c r="F62" s="25"/>
      <c r="G62" s="26"/>
      <c r="H62" s="26"/>
    </row>
    <row r="64" ht="12.75">
      <c r="A64" t="s">
        <v>59</v>
      </c>
    </row>
  </sheetData>
  <mergeCells count="55">
    <mergeCell ref="A1:H1"/>
    <mergeCell ref="A2:H2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A9:D9"/>
    <mergeCell ref="A10:H10"/>
    <mergeCell ref="A11:B11"/>
    <mergeCell ref="C11:D11"/>
    <mergeCell ref="A12:H12"/>
    <mergeCell ref="C13:D13"/>
    <mergeCell ref="A14:B14"/>
    <mergeCell ref="C14:D14"/>
    <mergeCell ref="A15:H15"/>
    <mergeCell ref="A17:B17"/>
    <mergeCell ref="C17:D17"/>
    <mergeCell ref="A18:H18"/>
    <mergeCell ref="C20:D20"/>
    <mergeCell ref="A21:H21"/>
    <mergeCell ref="A22:B22"/>
    <mergeCell ref="C22:D22"/>
    <mergeCell ref="A23:H23"/>
    <mergeCell ref="A24:F24"/>
    <mergeCell ref="A25:F25"/>
    <mergeCell ref="A34:F34"/>
    <mergeCell ref="A37:F37"/>
    <mergeCell ref="A40:F40"/>
    <mergeCell ref="A44:F44"/>
    <mergeCell ref="A47:F47"/>
    <mergeCell ref="A48:F48"/>
    <mergeCell ref="A49:F49"/>
    <mergeCell ref="A50:H50"/>
    <mergeCell ref="A51:F51"/>
    <mergeCell ref="G51:H51"/>
    <mergeCell ref="A52:F52"/>
    <mergeCell ref="G52:H52"/>
    <mergeCell ref="A53:F53"/>
    <mergeCell ref="G53:H53"/>
    <mergeCell ref="A54:F54"/>
    <mergeCell ref="G54:H54"/>
    <mergeCell ref="A55:F55"/>
    <mergeCell ref="G55:H55"/>
    <mergeCell ref="A58:F58"/>
    <mergeCell ref="G58:H58"/>
    <mergeCell ref="A61:G61"/>
    <mergeCell ref="A56:F56"/>
    <mergeCell ref="G56:H56"/>
    <mergeCell ref="A57:F57"/>
    <mergeCell ref="G57:H57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</cp:lastModifiedBy>
  <dcterms:created xsi:type="dcterms:W3CDTF">1996-10-08T23:32:33Z</dcterms:created>
  <dcterms:modified xsi:type="dcterms:W3CDTF">2015-04-03T08:23:07Z</dcterms:modified>
  <cp:category/>
  <cp:version/>
  <cp:contentType/>
  <cp:contentStatus/>
</cp:coreProperties>
</file>