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<sst xmlns="http://schemas.openxmlformats.org/spreadsheetml/2006/main" count="65" uniqueCount="64">
  <si>
    <t>Отчет ООО УК "Возрождение"</t>
  </si>
  <si>
    <t>по содержанию, текущему и капитальному ремонтам общего имущества жилого дома</t>
  </si>
  <si>
    <r>
      <t xml:space="preserve">Период отчетности: </t>
    </r>
    <r>
      <rPr>
        <b/>
        <sz val="15"/>
        <rFont val="Arial"/>
        <family val="0"/>
      </rPr>
      <t>01.01.2014 - 31.12.2014 г.</t>
    </r>
  </si>
  <si>
    <t>Размер платы (Тарифы):</t>
  </si>
  <si>
    <r>
      <t xml:space="preserve">Адрес: </t>
    </r>
    <r>
      <rPr>
        <b/>
        <sz val="15"/>
        <rFont val="Arial"/>
        <family val="0"/>
      </rPr>
      <t>ул. Советская, 68</t>
    </r>
  </si>
  <si>
    <r>
      <t xml:space="preserve">Содержание общего имущества: </t>
    </r>
    <r>
      <rPr>
        <b/>
        <sz val="15"/>
        <rFont val="Arial"/>
        <family val="0"/>
      </rPr>
      <t>15,00 руб. за 1 кв.м.</t>
    </r>
  </si>
  <si>
    <r>
      <t xml:space="preserve">Площадь дома: </t>
    </r>
    <r>
      <rPr>
        <b/>
        <sz val="15"/>
        <rFont val="Arial"/>
        <family val="0"/>
      </rPr>
      <t>952,7</t>
    </r>
  </si>
  <si>
    <r>
      <t xml:space="preserve">Тек. ремонт общего имущества: </t>
    </r>
    <r>
      <rPr>
        <b/>
        <sz val="15"/>
        <rFont val="Arial"/>
        <family val="0"/>
      </rPr>
      <t>7,00 руб. за 1 кв.м.</t>
    </r>
  </si>
  <si>
    <t>Количество прописанных: 41</t>
  </si>
  <si>
    <r>
      <t xml:space="preserve">Кап. ремонт общего имущества: </t>
    </r>
    <r>
      <rPr>
        <b/>
        <sz val="15"/>
        <rFont val="Arial"/>
        <family val="0"/>
      </rPr>
      <t>1,50 руб. за 1 кв.м.</t>
    </r>
  </si>
  <si>
    <r>
      <t xml:space="preserve">Количество квартир: </t>
    </r>
    <r>
      <rPr>
        <b/>
        <sz val="15"/>
        <rFont val="Arial"/>
        <family val="0"/>
      </rPr>
      <t>24</t>
    </r>
  </si>
  <si>
    <r>
      <t xml:space="preserve">Вывоз мусора: </t>
    </r>
    <r>
      <rPr>
        <b/>
        <sz val="15"/>
        <rFont val="Arial"/>
        <family val="2"/>
      </rPr>
      <t>41,48</t>
    </r>
    <r>
      <rPr>
        <b/>
        <sz val="15"/>
        <rFont val="Arial"/>
        <family val="0"/>
      </rPr>
      <t xml:space="preserve"> руб. за 1 чел</t>
    </r>
  </si>
  <si>
    <r>
      <t>Количество нежилых помещений:</t>
    </r>
    <r>
      <rPr>
        <b/>
        <sz val="15"/>
        <rFont val="Arial"/>
        <family val="0"/>
      </rPr>
      <t xml:space="preserve"> 2</t>
    </r>
  </si>
  <si>
    <r>
      <t xml:space="preserve">Обслуживание приборов учета: </t>
    </r>
    <r>
      <rPr>
        <b/>
        <sz val="15"/>
        <rFont val="Arial"/>
        <family val="0"/>
      </rPr>
      <t>0,53 руб. за 1 кв.м.</t>
    </r>
  </si>
  <si>
    <r>
      <t xml:space="preserve">Площадь нежилых помещений: </t>
    </r>
    <r>
      <rPr>
        <b/>
        <sz val="15"/>
        <rFont val="Arial"/>
        <family val="2"/>
      </rPr>
      <t xml:space="preserve">482,6 </t>
    </r>
  </si>
  <si>
    <r>
      <t xml:space="preserve">Период обслуживания: </t>
    </r>
    <r>
      <rPr>
        <b/>
        <sz val="15"/>
        <rFont val="Arial"/>
        <family val="0"/>
      </rPr>
      <t>с 01 октября 2009 г.</t>
    </r>
  </si>
  <si>
    <t>Остаток на 01.01.14</t>
  </si>
  <si>
    <t>Корректировка</t>
  </si>
  <si>
    <t>Содержание</t>
  </si>
  <si>
    <t>Тек. ремонт</t>
  </si>
  <si>
    <t>Кап. ремонт</t>
  </si>
  <si>
    <t>Мусор</t>
  </si>
  <si>
    <t>Приб.учета</t>
  </si>
  <si>
    <t>Домофон</t>
  </si>
  <si>
    <t>Всего:</t>
  </si>
  <si>
    <t>Начислено</t>
  </si>
  <si>
    <t>Начислено льгот</t>
  </si>
  <si>
    <t>Оплачено</t>
  </si>
  <si>
    <t>Провайдеры</t>
  </si>
  <si>
    <t>Затрачено</t>
  </si>
  <si>
    <t>Остаток на 31.12.14</t>
  </si>
  <si>
    <r>
      <t xml:space="preserve">       Статьи расходов: </t>
    </r>
    <r>
      <rPr>
        <b/>
        <sz val="15"/>
        <rFont val="Arial"/>
        <family val="0"/>
      </rPr>
      <t>Содержание общего имущества</t>
    </r>
  </si>
  <si>
    <t>ср. за 1 мес.</t>
  </si>
  <si>
    <t>за 12 месяцев</t>
  </si>
  <si>
    <t>Услуги ВЦ, доставка квитанций</t>
  </si>
  <si>
    <t>Содержание помещений (аренда)</t>
  </si>
  <si>
    <t>Услуги связи и коммуникаций</t>
  </si>
  <si>
    <t>Оплата труда обслуживающего персонала</t>
  </si>
  <si>
    <t>Оплата труда АУП</t>
  </si>
  <si>
    <t>Паспортный стол, диспетчер</t>
  </si>
  <si>
    <t>Налоги с ФОТ</t>
  </si>
  <si>
    <t>Налог УСН 1%</t>
  </si>
  <si>
    <t>Уборка подъездов</t>
  </si>
  <si>
    <t>Уборка придомовой территории (спецтехника)</t>
  </si>
  <si>
    <t>Уборка придомовой территории</t>
  </si>
  <si>
    <t>Удаление с крыш наледи и снега</t>
  </si>
  <si>
    <t>Работы по устранению аварийных ситуаций</t>
  </si>
  <si>
    <t>Обслуживание банковского счета и прием платежей</t>
  </si>
  <si>
    <t>Аттестация персонала</t>
  </si>
  <si>
    <t>Юридическое сопровождение</t>
  </si>
  <si>
    <t>Программное обеспечение</t>
  </si>
  <si>
    <t>Подписные издания</t>
  </si>
  <si>
    <t>Амортизация транспорта, инструмента, оборудования</t>
  </si>
  <si>
    <t>Горюче-смазочные материалы</t>
  </si>
  <si>
    <t>Спецодежда</t>
  </si>
  <si>
    <t>Канцелярские товары, бланки…</t>
  </si>
  <si>
    <t>Хозяйственные товары</t>
  </si>
  <si>
    <t>Прибыль</t>
  </si>
  <si>
    <t>Итого:</t>
  </si>
  <si>
    <r>
      <t xml:space="preserve">       Статьи расходов: </t>
    </r>
    <r>
      <rPr>
        <b/>
        <sz val="15"/>
        <rFont val="Arial"/>
        <family val="0"/>
      </rPr>
      <t>Текущий ремонт общего имущества</t>
    </r>
  </si>
  <si>
    <t>Цена</t>
  </si>
  <si>
    <t xml:space="preserve">Устранение течи (свищей) в трубопроводе системы отопления Ду 50 в подвале </t>
  </si>
  <si>
    <t>Бухгалтер ООО УК "Возрождение"  _________________________ О.Ю. Родионова</t>
  </si>
  <si>
    <t>Директор ООО УК "Возрождение"  _________________________ А.А. Тюменцев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</si>
</sst>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7">
    <font>
      <sz val="10"/>
      <name val="Arial"/>
      <family val="0"/>
    </font>
    <font>
      <b/>
      <sz val="15"/>
      <name val="Arial"/>
      <family val="2"/>
    </font>
    <font>
      <sz val="15"/>
      <name val="Arial"/>
      <family val="0"/>
    </font>
    <font>
      <sz val="14"/>
      <name val="Arial"/>
      <family val="0"/>
    </font>
    <font>
      <b/>
      <sz val="15"/>
      <color indexed="10"/>
      <name val="Arial"/>
      <family val="0"/>
    </font>
    <font>
      <b/>
      <sz val="15"/>
      <name val="Tahoma"/>
      <family val="2"/>
    </font>
    <font>
      <sz val="1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/>
    </xf>
    <xf numFmtId="180" fontId="2" fillId="0" borderId="2" xfId="0" applyNumberFormat="1" applyFont="1" applyBorder="1" applyAlignment="1">
      <alignment/>
    </xf>
    <xf numFmtId="4" fontId="4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80" fontId="2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80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0" fontId="2" fillId="0" borderId="2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180" fontId="4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80" fontId="2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0" fontId="2" fillId="0" borderId="2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80" fontId="1" fillId="0" borderId="10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80" fontId="2" fillId="0" borderId="7" xfId="0" applyNumberFormat="1" applyFont="1" applyBorder="1" applyAlignment="1">
      <alignment horizontal="center" wrapText="1"/>
    </xf>
    <xf numFmtId="180" fontId="0" fillId="0" borderId="9" xfId="0" applyNumberForma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80" fontId="5" fillId="0" borderId="7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54;&#1054;%20&#1059;&#1050;%20&#1042;&#1054;&#1047;&#1056;&#1054;&#1046;&#1044;&#1045;&#1053;&#1048;&#1045;\&#1054;&#1058;&#1063;&#1045;&#1058;%202014%20&#1075;&#1086;&#1076;\&#1054;&#1090;&#1095;&#1077;&#1090;%20%202014%20&#1075;&#1086;&#1076;%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"/>
      <sheetName val="Р общ"/>
      <sheetName val="Оп.Пост"/>
      <sheetName val="О К86"/>
      <sheetName val="Р К86"/>
      <sheetName val="НиО К86"/>
      <sheetName val="О К86Б"/>
      <sheetName val="Р К86Б"/>
      <sheetName val="НиО К86Б"/>
      <sheetName val="О К86В"/>
      <sheetName val="Р К86В"/>
      <sheetName val="НиО К86В"/>
      <sheetName val="О К86Г"/>
      <sheetName val="Р К86Г"/>
      <sheetName val="НиО К86Г"/>
      <sheetName val="О П61"/>
      <sheetName val="Р П61"/>
      <sheetName val="НиО П61"/>
      <sheetName val="О К11"/>
      <sheetName val="Р К11"/>
      <sheetName val="НиО К11"/>
      <sheetName val="О А7"/>
      <sheetName val="Р А7"/>
      <sheetName val="НиО А7"/>
      <sheetName val="О С 68"/>
      <sheetName val="Р С 68 "/>
      <sheetName val="НиО С 68"/>
      <sheetName val="О Куз 31"/>
      <sheetName val="Р Куз 31"/>
      <sheetName val="НиО Куз 31"/>
      <sheetName val="О Бел 33 1"/>
      <sheetName val="Р Бел 33 1"/>
      <sheetName val="НиО Бел 33 1"/>
      <sheetName val="О Щ 9 "/>
      <sheetName val="Р Щ 9"/>
      <sheetName val="НиО Щ 9"/>
      <sheetName val="О Ком 63а"/>
      <sheetName val="Р Ком 63а"/>
      <sheetName val="НиО Ком 63а"/>
      <sheetName val="О Кр6 2"/>
      <sheetName val="Р Кр6 2"/>
      <sheetName val="НиО Кр6 2"/>
      <sheetName val="О Пр 49"/>
      <sheetName val="Р Пр 49"/>
      <sheetName val="НиО Пр 49"/>
      <sheetName val="Лист1"/>
      <sheetName val="Общая"/>
    </sheetNames>
    <sheetDataSet>
      <sheetData sheetId="25">
        <row r="2">
          <cell r="N2">
            <v>8490.388108258494</v>
          </cell>
        </row>
        <row r="3">
          <cell r="N3">
            <v>2778.1162</v>
          </cell>
        </row>
        <row r="4">
          <cell r="N4">
            <v>2921.631978210443</v>
          </cell>
        </row>
        <row r="6">
          <cell r="N6">
            <v>2661.9676710314707</v>
          </cell>
        </row>
        <row r="7">
          <cell r="N7">
            <v>3821.2790351328713</v>
          </cell>
        </row>
        <row r="8">
          <cell r="N8">
            <v>958.7094694354751</v>
          </cell>
        </row>
        <row r="9">
          <cell r="N9">
            <v>20444.83480901292</v>
          </cell>
        </row>
        <row r="10">
          <cell r="N10">
            <v>24005.681935067936</v>
          </cell>
        </row>
        <row r="11">
          <cell r="N11">
            <v>3922.740635576971</v>
          </cell>
        </row>
        <row r="12">
          <cell r="N12">
            <v>12000</v>
          </cell>
        </row>
        <row r="13">
          <cell r="N13">
            <v>7200</v>
          </cell>
        </row>
        <row r="14">
          <cell r="N14">
            <v>31200</v>
          </cell>
        </row>
        <row r="15">
          <cell r="N15">
            <v>6720</v>
          </cell>
        </row>
        <row r="16">
          <cell r="N16">
            <v>3334.45</v>
          </cell>
        </row>
        <row r="17">
          <cell r="N17">
            <v>4126.979849695669</v>
          </cell>
        </row>
        <row r="19">
          <cell r="N19">
            <v>1783.0639252622593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1069.8383551573559</v>
          </cell>
        </row>
        <row r="23">
          <cell r="N23">
            <v>2744.7131905867654</v>
          </cell>
        </row>
        <row r="24">
          <cell r="N24">
            <v>0</v>
          </cell>
        </row>
        <row r="25">
          <cell r="N25">
            <v>142.766761461029</v>
          </cell>
        </row>
        <row r="26">
          <cell r="N26">
            <v>612.5515899855853</v>
          </cell>
        </row>
        <row r="27">
          <cell r="N27">
            <v>11432.400000000001</v>
          </cell>
        </row>
        <row r="32">
          <cell r="N32">
            <v>2372.89</v>
          </cell>
        </row>
      </sheetData>
      <sheetData sheetId="26">
        <row r="14">
          <cell r="B14">
            <v>171486</v>
          </cell>
          <cell r="C14">
            <v>80026.79999999999</v>
          </cell>
          <cell r="D14">
            <v>12861.449999999997</v>
          </cell>
          <cell r="E14">
            <v>19288.2</v>
          </cell>
          <cell r="F14">
            <v>6059.399999999999</v>
          </cell>
          <cell r="I14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44">
          <cell r="B44">
            <v>160794.93000000002</v>
          </cell>
          <cell r="C44">
            <v>76059.19</v>
          </cell>
          <cell r="D44">
            <v>14278.44</v>
          </cell>
          <cell r="E44">
            <v>20228.820000000003</v>
          </cell>
          <cell r="F44">
            <v>5681.28</v>
          </cell>
          <cell r="I44">
            <v>28.020000000000003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61"/>
    </sheetView>
  </sheetViews>
  <sheetFormatPr defaultColWidth="9.140625" defaultRowHeight="12.75"/>
  <cols>
    <col min="2" max="2" width="16.8515625" style="0" customWidth="1"/>
    <col min="3" max="3" width="17.7109375" style="0" customWidth="1"/>
    <col min="4" max="4" width="20.140625" style="0" customWidth="1"/>
    <col min="5" max="5" width="16.140625" style="0" customWidth="1"/>
    <col min="6" max="6" width="16.28125" style="0" customWidth="1"/>
    <col min="7" max="7" width="18.7109375" style="0" customWidth="1"/>
    <col min="8" max="8" width="17.00390625" style="0" customWidth="1"/>
    <col min="9" max="9" width="20.8515625" style="0" customWidth="1"/>
  </cols>
  <sheetData>
    <row r="1" spans="1:9" ht="19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4" t="s">
        <v>2</v>
      </c>
      <c r="B4" s="4"/>
      <c r="C4" s="4"/>
      <c r="D4" s="4"/>
      <c r="E4" s="5" t="s">
        <v>3</v>
      </c>
      <c r="F4" s="6"/>
      <c r="G4" s="6"/>
      <c r="H4" s="6"/>
      <c r="I4" s="7"/>
    </row>
    <row r="5" spans="1:9" ht="19.5">
      <c r="A5" s="8" t="s">
        <v>4</v>
      </c>
      <c r="B5" s="9"/>
      <c r="C5" s="9"/>
      <c r="D5" s="10"/>
      <c r="E5" s="4" t="s">
        <v>5</v>
      </c>
      <c r="F5" s="4"/>
      <c r="G5" s="4"/>
      <c r="H5" s="4"/>
      <c r="I5" s="4"/>
    </row>
    <row r="6" spans="1:9" ht="19.5">
      <c r="A6" s="8" t="s">
        <v>6</v>
      </c>
      <c r="B6" s="9"/>
      <c r="C6" s="9"/>
      <c r="D6" s="10"/>
      <c r="E6" s="8" t="s">
        <v>7</v>
      </c>
      <c r="F6" s="9"/>
      <c r="G6" s="9"/>
      <c r="H6" s="9"/>
      <c r="I6" s="10"/>
    </row>
    <row r="7" spans="1:9" ht="19.5">
      <c r="A7" s="8" t="s">
        <v>8</v>
      </c>
      <c r="B7" s="9"/>
      <c r="C7" s="9"/>
      <c r="D7" s="10"/>
      <c r="E7" s="8" t="s">
        <v>9</v>
      </c>
      <c r="F7" s="9"/>
      <c r="G7" s="9"/>
      <c r="H7" s="9"/>
      <c r="I7" s="10"/>
    </row>
    <row r="8" spans="1:9" ht="19.5">
      <c r="A8" s="8" t="s">
        <v>10</v>
      </c>
      <c r="B8" s="9"/>
      <c r="C8" s="9"/>
      <c r="D8" s="10"/>
      <c r="E8" s="8" t="s">
        <v>11</v>
      </c>
      <c r="F8" s="9"/>
      <c r="G8" s="9"/>
      <c r="H8" s="9"/>
      <c r="I8" s="10"/>
    </row>
    <row r="9" spans="1:9" ht="19.5">
      <c r="A9" s="8" t="s">
        <v>12</v>
      </c>
      <c r="B9" s="9"/>
      <c r="C9" s="9"/>
      <c r="D9" s="10"/>
      <c r="E9" s="8" t="s">
        <v>13</v>
      </c>
      <c r="F9" s="9"/>
      <c r="G9" s="9"/>
      <c r="H9" s="9"/>
      <c r="I9" s="10"/>
    </row>
    <row r="10" spans="1:9" ht="19.5">
      <c r="A10" s="8" t="s">
        <v>14</v>
      </c>
      <c r="B10" s="9"/>
      <c r="C10" s="9"/>
      <c r="D10" s="10"/>
      <c r="E10" s="11"/>
      <c r="F10" s="12"/>
      <c r="G10" s="12"/>
      <c r="H10" s="12"/>
      <c r="I10" s="13"/>
    </row>
    <row r="11" spans="1:9" ht="19.5">
      <c r="A11" s="4" t="s">
        <v>15</v>
      </c>
      <c r="B11" s="4"/>
      <c r="C11" s="4"/>
      <c r="D11" s="4"/>
      <c r="E11" s="11"/>
      <c r="F11" s="12"/>
      <c r="G11" s="12"/>
      <c r="H11" s="12"/>
      <c r="I11" s="13"/>
    </row>
    <row r="12" spans="1:9" ht="18.7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14" t="s">
        <v>16</v>
      </c>
      <c r="B13" s="14"/>
      <c r="C13" s="15">
        <v>80843.26</v>
      </c>
      <c r="D13" s="15">
        <v>-88636.43</v>
      </c>
      <c r="E13" s="15">
        <v>69799.97</v>
      </c>
      <c r="F13" s="15">
        <v>5601.61</v>
      </c>
      <c r="G13" s="15">
        <v>-10119.07</v>
      </c>
      <c r="H13" s="15">
        <v>3037.57</v>
      </c>
      <c r="I13" s="16">
        <v>60526.85</v>
      </c>
    </row>
    <row r="14" spans="1:9" ht="18.75">
      <c r="A14" s="17" t="s">
        <v>17</v>
      </c>
      <c r="B14" s="18"/>
      <c r="C14" s="19"/>
      <c r="D14" s="19"/>
      <c r="E14" s="20"/>
      <c r="F14" s="19"/>
      <c r="G14" s="15">
        <v>33791.75</v>
      </c>
      <c r="H14" s="19"/>
      <c r="I14" s="21">
        <f>SUM(C14:H14)</f>
        <v>33791.75</v>
      </c>
    </row>
    <row r="15" spans="1:9" ht="18.75">
      <c r="A15" s="22"/>
      <c r="B15" s="23"/>
      <c r="C15" s="24" t="s">
        <v>18</v>
      </c>
      <c r="D15" s="24" t="s">
        <v>19</v>
      </c>
      <c r="E15" s="24" t="s">
        <v>20</v>
      </c>
      <c r="F15" s="24" t="s">
        <v>21</v>
      </c>
      <c r="G15" s="24" t="s">
        <v>22</v>
      </c>
      <c r="H15" s="24" t="s">
        <v>23</v>
      </c>
      <c r="I15" s="24" t="s">
        <v>24</v>
      </c>
    </row>
    <row r="16" spans="1:9" ht="18.75">
      <c r="A16" s="4" t="s">
        <v>25</v>
      </c>
      <c r="B16" s="4"/>
      <c r="C16" s="15">
        <f>'[1]НиО С 68'!B14</f>
        <v>171486</v>
      </c>
      <c r="D16" s="15">
        <f>'[1]НиО С 68'!C14</f>
        <v>80026.79999999999</v>
      </c>
      <c r="E16" s="15">
        <f>'[1]НиО С 68'!D14</f>
        <v>12861.449999999997</v>
      </c>
      <c r="F16" s="15">
        <f>'[1]НиО С 68'!E14</f>
        <v>19288.2</v>
      </c>
      <c r="G16" s="15">
        <f>'[1]НиО С 68'!F14</f>
        <v>6059.399999999999</v>
      </c>
      <c r="H16" s="15">
        <f>'[1]НиО С 68'!I14</f>
        <v>0</v>
      </c>
      <c r="I16" s="25">
        <f>SUM(C16:H16)</f>
        <v>289721.85000000003</v>
      </c>
    </row>
    <row r="17" spans="1:9" ht="18.75">
      <c r="A17" s="26" t="s">
        <v>26</v>
      </c>
      <c r="B17" s="26"/>
      <c r="C17" s="15">
        <f>'[1]НиО С 68'!B29</f>
        <v>0</v>
      </c>
      <c r="D17" s="15">
        <f>'[1]НиО С 68'!C29</f>
        <v>0</v>
      </c>
      <c r="E17" s="15">
        <f>'[1]НиО С 68'!D29</f>
        <v>0</v>
      </c>
      <c r="F17" s="15">
        <f>'[1]НиО С 68'!E29</f>
        <v>0</v>
      </c>
      <c r="G17" s="15">
        <f>'[1]НиО С 68'!F29</f>
        <v>0</v>
      </c>
      <c r="H17" s="15"/>
      <c r="I17" s="27">
        <f>SUM(C17:G17)</f>
        <v>0</v>
      </c>
    </row>
    <row r="18" spans="1:9" ht="18.7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8.75">
      <c r="A19" s="4" t="s">
        <v>27</v>
      </c>
      <c r="B19" s="4"/>
      <c r="C19" s="29">
        <f>'[1]НиО С 68'!B44</f>
        <v>160794.93000000002</v>
      </c>
      <c r="D19" s="29">
        <f>'[1]НиО С 68'!C44</f>
        <v>76059.19</v>
      </c>
      <c r="E19" s="29">
        <f>'[1]НиО С 68'!D44</f>
        <v>14278.44</v>
      </c>
      <c r="F19" s="29">
        <f>'[1]НиО С 68'!E44</f>
        <v>20228.820000000003</v>
      </c>
      <c r="G19" s="29">
        <f>'[1]НиО С 68'!F44</f>
        <v>5681.28</v>
      </c>
      <c r="H19" s="29">
        <f>'[1]НиО С 68'!I44</f>
        <v>28.020000000000003</v>
      </c>
      <c r="I19" s="25">
        <f>SUM(C19:H19)</f>
        <v>277070.68000000005</v>
      </c>
    </row>
    <row r="20" spans="1:9" ht="18.75">
      <c r="A20" s="4" t="s">
        <v>28</v>
      </c>
      <c r="B20" s="4"/>
      <c r="C20" s="15">
        <v>1800</v>
      </c>
      <c r="D20" s="15">
        <f>D17</f>
        <v>0</v>
      </c>
      <c r="E20" s="15">
        <f>E17</f>
        <v>0</v>
      </c>
      <c r="F20" s="15">
        <f>F17</f>
        <v>0</v>
      </c>
      <c r="G20" s="15">
        <f>G17</f>
        <v>0</v>
      </c>
      <c r="H20" s="15"/>
      <c r="I20" s="25">
        <f>SUM(C20:H20)</f>
        <v>1800</v>
      </c>
    </row>
    <row r="21" spans="1:9" ht="18.75">
      <c r="A21" s="4" t="s">
        <v>29</v>
      </c>
      <c r="B21" s="4"/>
      <c r="C21" s="15">
        <f>$I$50</f>
        <v>152372.11351387523</v>
      </c>
      <c r="D21" s="15">
        <f>H54</f>
        <v>1500</v>
      </c>
      <c r="E21" s="15">
        <v>0</v>
      </c>
      <c r="F21" s="15">
        <f>'[1]Р С 68 '!N32</f>
        <v>2372.89</v>
      </c>
      <c r="G21" s="15">
        <v>0</v>
      </c>
      <c r="H21" s="15"/>
      <c r="I21" s="25">
        <f>SUM(C21:H21)</f>
        <v>156245.00351387524</v>
      </c>
    </row>
    <row r="22" spans="1:9" ht="18.75">
      <c r="A22" s="12"/>
      <c r="B22" s="12"/>
      <c r="C22" s="30"/>
      <c r="D22" s="30"/>
      <c r="E22" s="30"/>
      <c r="F22" s="30"/>
      <c r="G22" s="30"/>
      <c r="H22" s="30"/>
      <c r="I22" s="31"/>
    </row>
    <row r="23" spans="1:9" ht="19.5">
      <c r="A23" s="32" t="s">
        <v>30</v>
      </c>
      <c r="B23" s="32"/>
      <c r="C23" s="15">
        <f>C13+C19-C21+C20</f>
        <v>91066.07648612477</v>
      </c>
      <c r="D23" s="15">
        <f>D13+D19+D20-D21</f>
        <v>-14077.23999999999</v>
      </c>
      <c r="E23" s="15">
        <f>E13+E19+E20-E21</f>
        <v>84078.41</v>
      </c>
      <c r="F23" s="15">
        <f>F13+F19+F20-F21</f>
        <v>23457.540000000005</v>
      </c>
      <c r="G23" s="15">
        <f>G13+G14+G19-G21</f>
        <v>29353.96</v>
      </c>
      <c r="H23" s="15">
        <f>H13+H19-H21</f>
        <v>3065.59</v>
      </c>
      <c r="I23" s="33">
        <f>I13+I19-I21-I22+I14+I20</f>
        <v>216944.27648612479</v>
      </c>
    </row>
    <row r="24" spans="1:9" ht="19.5" thickBo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20.25" thickBot="1">
      <c r="A25" s="35" t="s">
        <v>31</v>
      </c>
      <c r="B25" s="36"/>
      <c r="C25" s="36"/>
      <c r="D25" s="36"/>
      <c r="E25" s="36"/>
      <c r="F25" s="36"/>
      <c r="G25" s="37"/>
      <c r="H25" s="38" t="s">
        <v>32</v>
      </c>
      <c r="I25" s="39" t="s">
        <v>33</v>
      </c>
    </row>
    <row r="26" spans="1:9" ht="18.75">
      <c r="A26" s="40" t="s">
        <v>34</v>
      </c>
      <c r="B26" s="41"/>
      <c r="C26" s="41"/>
      <c r="D26" s="41"/>
      <c r="E26" s="41"/>
      <c r="F26" s="41"/>
      <c r="G26" s="42"/>
      <c r="H26" s="43">
        <f aca="true" t="shared" si="0" ref="H26:H49">I26/12</f>
        <v>221.83063925262255</v>
      </c>
      <c r="I26" s="44">
        <f>'[1]Р С 68 '!N6</f>
        <v>2661.9676710314707</v>
      </c>
    </row>
    <row r="27" spans="1:9" ht="18.75">
      <c r="A27" s="45" t="s">
        <v>35</v>
      </c>
      <c r="B27" s="9"/>
      <c r="C27" s="9"/>
      <c r="D27" s="9"/>
      <c r="E27" s="9"/>
      <c r="F27" s="9"/>
      <c r="G27" s="46"/>
      <c r="H27" s="43">
        <f t="shared" si="0"/>
        <v>318.4399195944059</v>
      </c>
      <c r="I27" s="44">
        <f>'[1]Р С 68 '!N7</f>
        <v>3821.2790351328713</v>
      </c>
    </row>
    <row r="28" spans="1:9" ht="18.75">
      <c r="A28" s="45" t="s">
        <v>36</v>
      </c>
      <c r="B28" s="9"/>
      <c r="C28" s="9"/>
      <c r="D28" s="9"/>
      <c r="E28" s="9"/>
      <c r="F28" s="9"/>
      <c r="G28" s="46"/>
      <c r="H28" s="43">
        <f t="shared" si="0"/>
        <v>79.89245578628959</v>
      </c>
      <c r="I28" s="44">
        <f>'[1]Р С 68 '!N8</f>
        <v>958.7094694354751</v>
      </c>
    </row>
    <row r="29" spans="1:9" ht="18.75">
      <c r="A29" s="45" t="s">
        <v>37</v>
      </c>
      <c r="B29" s="9"/>
      <c r="C29" s="9"/>
      <c r="D29" s="9"/>
      <c r="E29" s="9"/>
      <c r="F29" s="9"/>
      <c r="G29" s="46"/>
      <c r="H29" s="43">
        <f t="shared" si="0"/>
        <v>1703.73623408441</v>
      </c>
      <c r="I29" s="43">
        <f>'[1]Р С 68 '!N9</f>
        <v>20444.83480901292</v>
      </c>
    </row>
    <row r="30" spans="1:9" ht="18.75">
      <c r="A30" s="45" t="s">
        <v>38</v>
      </c>
      <c r="B30" s="9"/>
      <c r="C30" s="9"/>
      <c r="D30" s="9"/>
      <c r="E30" s="9"/>
      <c r="F30" s="9"/>
      <c r="G30" s="46"/>
      <c r="H30" s="43">
        <f t="shared" si="0"/>
        <v>2000.4734945889948</v>
      </c>
      <c r="I30" s="44">
        <f>'[1]Р С 68 '!N10</f>
        <v>24005.681935067936</v>
      </c>
    </row>
    <row r="31" spans="1:9" ht="18.75">
      <c r="A31" s="45" t="s">
        <v>39</v>
      </c>
      <c r="B31" s="9"/>
      <c r="C31" s="9"/>
      <c r="D31" s="9"/>
      <c r="E31" s="9"/>
      <c r="F31" s="9"/>
      <c r="G31" s="46"/>
      <c r="H31" s="43">
        <f t="shared" si="0"/>
        <v>570.3643844822844</v>
      </c>
      <c r="I31" s="44">
        <f>'[1]Р С 68 '!N11+'[1]Р С 68 '!N4</f>
        <v>6844.372613787414</v>
      </c>
    </row>
    <row r="32" spans="1:9" ht="18.75">
      <c r="A32" s="47" t="s">
        <v>40</v>
      </c>
      <c r="B32" s="48"/>
      <c r="C32" s="48"/>
      <c r="D32" s="48"/>
      <c r="E32" s="48"/>
      <c r="F32" s="48"/>
      <c r="G32" s="49"/>
      <c r="H32" s="43">
        <f t="shared" si="0"/>
        <v>707.5323423548745</v>
      </c>
      <c r="I32" s="44">
        <f>'[1]Р С 68 '!N2</f>
        <v>8490.388108258494</v>
      </c>
    </row>
    <row r="33" spans="1:9" ht="18.75">
      <c r="A33" s="47" t="s">
        <v>41</v>
      </c>
      <c r="B33" s="48"/>
      <c r="C33" s="48"/>
      <c r="D33" s="48"/>
      <c r="E33" s="48"/>
      <c r="F33" s="48"/>
      <c r="G33" s="50"/>
      <c r="H33" s="43">
        <f t="shared" si="0"/>
        <v>231.50968333333333</v>
      </c>
      <c r="I33" s="44">
        <f>'[1]Р С 68 '!N3</f>
        <v>2778.1162</v>
      </c>
    </row>
    <row r="34" spans="1:9" ht="18.75">
      <c r="A34" s="45" t="s">
        <v>42</v>
      </c>
      <c r="B34" s="9"/>
      <c r="C34" s="9"/>
      <c r="D34" s="9"/>
      <c r="E34" s="9"/>
      <c r="F34" s="9"/>
      <c r="G34" s="46"/>
      <c r="H34" s="43">
        <f t="shared" si="0"/>
        <v>1000</v>
      </c>
      <c r="I34" s="44">
        <f>'[1]Р С 68 '!N12</f>
        <v>12000</v>
      </c>
    </row>
    <row r="35" spans="1:9" ht="18.75">
      <c r="A35" s="45" t="s">
        <v>43</v>
      </c>
      <c r="B35" s="9"/>
      <c r="C35" s="9"/>
      <c r="D35" s="9"/>
      <c r="E35" s="9"/>
      <c r="F35" s="9"/>
      <c r="G35" s="46"/>
      <c r="H35" s="43">
        <f t="shared" si="0"/>
        <v>600</v>
      </c>
      <c r="I35" s="44">
        <f>'[1]Р С 68 '!N13</f>
        <v>7200</v>
      </c>
    </row>
    <row r="36" spans="1:9" ht="18.75">
      <c r="A36" s="45" t="s">
        <v>44</v>
      </c>
      <c r="B36" s="9"/>
      <c r="C36" s="9"/>
      <c r="D36" s="9"/>
      <c r="E36" s="9"/>
      <c r="F36" s="9"/>
      <c r="G36" s="46"/>
      <c r="H36" s="43">
        <f t="shared" si="0"/>
        <v>2600</v>
      </c>
      <c r="I36" s="44">
        <f>'[1]Р С 68 '!N14</f>
        <v>31200</v>
      </c>
    </row>
    <row r="37" spans="1:9" ht="18.75">
      <c r="A37" s="45" t="s">
        <v>45</v>
      </c>
      <c r="B37" s="9"/>
      <c r="C37" s="9"/>
      <c r="D37" s="9"/>
      <c r="E37" s="9"/>
      <c r="F37" s="9"/>
      <c r="G37" s="46"/>
      <c r="H37" s="43">
        <f t="shared" si="0"/>
        <v>560</v>
      </c>
      <c r="I37" s="44">
        <f>'[1]Р С 68 '!N15</f>
        <v>6720</v>
      </c>
    </row>
    <row r="38" spans="1:9" ht="18.75">
      <c r="A38" s="51" t="s">
        <v>46</v>
      </c>
      <c r="B38" s="52"/>
      <c r="C38" s="52"/>
      <c r="D38" s="52"/>
      <c r="E38" s="52"/>
      <c r="F38" s="52"/>
      <c r="G38" s="53"/>
      <c r="H38" s="43">
        <f>I38/12</f>
        <v>277.87083333333334</v>
      </c>
      <c r="I38" s="44">
        <f>'[1]Р С 68 '!N16</f>
        <v>3334.45</v>
      </c>
    </row>
    <row r="39" spans="1:9" ht="18.75">
      <c r="A39" s="45" t="s">
        <v>47</v>
      </c>
      <c r="B39" s="9"/>
      <c r="C39" s="9"/>
      <c r="D39" s="9"/>
      <c r="E39" s="9"/>
      <c r="F39" s="9"/>
      <c r="G39" s="46"/>
      <c r="H39" s="43">
        <f t="shared" si="0"/>
        <v>343.9149874746391</v>
      </c>
      <c r="I39" s="44">
        <f>'[1]Р С 68 '!N17</f>
        <v>4126.979849695669</v>
      </c>
    </row>
    <row r="40" spans="1:9" ht="18.75">
      <c r="A40" s="45" t="s">
        <v>48</v>
      </c>
      <c r="B40" s="9"/>
      <c r="C40" s="9"/>
      <c r="D40" s="9"/>
      <c r="E40" s="9"/>
      <c r="F40" s="9"/>
      <c r="G40" s="46"/>
      <c r="H40" s="43">
        <f t="shared" si="0"/>
        <v>0</v>
      </c>
      <c r="I40" s="44">
        <v>0</v>
      </c>
    </row>
    <row r="41" spans="1:9" ht="18.75">
      <c r="A41" s="45" t="s">
        <v>49</v>
      </c>
      <c r="B41" s="9"/>
      <c r="C41" s="9"/>
      <c r="D41" s="9"/>
      <c r="E41" s="9"/>
      <c r="F41" s="9"/>
      <c r="G41" s="46"/>
      <c r="H41" s="43">
        <f t="shared" si="0"/>
        <v>148.5886604385216</v>
      </c>
      <c r="I41" s="44">
        <f>'[1]Р С 68 '!N19</f>
        <v>1783.0639252622593</v>
      </c>
    </row>
    <row r="42" spans="1:9" ht="18.75">
      <c r="A42" s="45" t="s">
        <v>50</v>
      </c>
      <c r="B42" s="9"/>
      <c r="C42" s="9"/>
      <c r="D42" s="9"/>
      <c r="E42" s="9"/>
      <c r="F42" s="9"/>
      <c r="G42" s="46"/>
      <c r="H42" s="43">
        <f t="shared" si="0"/>
        <v>0</v>
      </c>
      <c r="I42" s="44">
        <f>'[1]Р С 68 '!N20</f>
        <v>0</v>
      </c>
    </row>
    <row r="43" spans="1:9" ht="18.75">
      <c r="A43" s="45" t="s">
        <v>51</v>
      </c>
      <c r="B43" s="9"/>
      <c r="C43" s="9"/>
      <c r="D43" s="9"/>
      <c r="E43" s="9"/>
      <c r="F43" s="9"/>
      <c r="G43" s="46"/>
      <c r="H43" s="43">
        <f t="shared" si="0"/>
        <v>0</v>
      </c>
      <c r="I43" s="44">
        <f>'[1]Р С 68 '!N21</f>
        <v>0</v>
      </c>
    </row>
    <row r="44" spans="1:9" ht="18.75">
      <c r="A44" s="45" t="s">
        <v>52</v>
      </c>
      <c r="B44" s="9"/>
      <c r="C44" s="9"/>
      <c r="D44" s="9"/>
      <c r="E44" s="9"/>
      <c r="F44" s="9"/>
      <c r="G44" s="46"/>
      <c r="H44" s="43">
        <f t="shared" si="0"/>
        <v>89.15319626311299</v>
      </c>
      <c r="I44" s="44">
        <f>'[1]Р С 68 '!N22</f>
        <v>1069.8383551573559</v>
      </c>
    </row>
    <row r="45" spans="1:9" ht="18.75">
      <c r="A45" s="45" t="s">
        <v>53</v>
      </c>
      <c r="B45" s="9"/>
      <c r="C45" s="9"/>
      <c r="D45" s="9"/>
      <c r="E45" s="9"/>
      <c r="F45" s="9"/>
      <c r="G45" s="46"/>
      <c r="H45" s="43">
        <f t="shared" si="0"/>
        <v>228.72609921556378</v>
      </c>
      <c r="I45" s="44">
        <f>'[1]Р С 68 '!N23</f>
        <v>2744.7131905867654</v>
      </c>
    </row>
    <row r="46" spans="1:9" ht="18.75">
      <c r="A46" s="45" t="s">
        <v>54</v>
      </c>
      <c r="B46" s="9"/>
      <c r="C46" s="9"/>
      <c r="D46" s="9"/>
      <c r="E46" s="9"/>
      <c r="F46" s="9"/>
      <c r="G46" s="46"/>
      <c r="H46" s="43">
        <f t="shared" si="0"/>
        <v>0</v>
      </c>
      <c r="I46" s="44">
        <f>'[1]Р С 68 '!N24</f>
        <v>0</v>
      </c>
    </row>
    <row r="47" spans="1:9" ht="18.75">
      <c r="A47" s="45" t="s">
        <v>55</v>
      </c>
      <c r="B47" s="9"/>
      <c r="C47" s="9"/>
      <c r="D47" s="9"/>
      <c r="E47" s="9"/>
      <c r="F47" s="9"/>
      <c r="G47" s="46"/>
      <c r="H47" s="43">
        <f t="shared" si="0"/>
        <v>11.897230121752417</v>
      </c>
      <c r="I47" s="44">
        <f>'[1]Р С 68 '!N25</f>
        <v>142.766761461029</v>
      </c>
    </row>
    <row r="48" spans="1:9" ht="18.75">
      <c r="A48" s="45" t="s">
        <v>56</v>
      </c>
      <c r="B48" s="9"/>
      <c r="C48" s="9"/>
      <c r="D48" s="9"/>
      <c r="E48" s="9"/>
      <c r="F48" s="9"/>
      <c r="G48" s="46"/>
      <c r="H48" s="43">
        <f t="shared" si="0"/>
        <v>51.04596583213211</v>
      </c>
      <c r="I48" s="44">
        <f>'[1]Р С 68 '!N26</f>
        <v>612.5515899855853</v>
      </c>
    </row>
    <row r="49" spans="1:9" ht="19.5" thickBot="1">
      <c r="A49" s="54" t="s">
        <v>57</v>
      </c>
      <c r="B49" s="55"/>
      <c r="C49" s="55"/>
      <c r="D49" s="55"/>
      <c r="E49" s="55"/>
      <c r="F49" s="55"/>
      <c r="G49" s="56"/>
      <c r="H49" s="43">
        <f t="shared" si="0"/>
        <v>952.7000000000002</v>
      </c>
      <c r="I49" s="57">
        <f>'[1]Р С 68 '!N27</f>
        <v>11432.400000000001</v>
      </c>
    </row>
    <row r="50" spans="1:9" ht="20.25" thickBot="1">
      <c r="A50" s="58" t="s">
        <v>58</v>
      </c>
      <c r="B50" s="59"/>
      <c r="C50" s="59"/>
      <c r="D50" s="59"/>
      <c r="E50" s="59"/>
      <c r="F50" s="59"/>
      <c r="G50" s="60"/>
      <c r="H50" s="61">
        <f>SUM(H26:H49)</f>
        <v>12697.676126156271</v>
      </c>
      <c r="I50" s="62">
        <f>SUM(I26:I49)</f>
        <v>152372.11351387523</v>
      </c>
    </row>
    <row r="51" spans="1:9" ht="19.5" thickBot="1">
      <c r="A51" s="63"/>
      <c r="B51" s="63"/>
      <c r="C51" s="63"/>
      <c r="D51" s="63"/>
      <c r="E51" s="63"/>
      <c r="F51" s="63"/>
      <c r="G51" s="63"/>
      <c r="H51" s="63"/>
      <c r="I51" s="63"/>
    </row>
    <row r="52" spans="1:9" ht="15" thickBot="1">
      <c r="A52" s="35" t="s">
        <v>59</v>
      </c>
      <c r="B52" s="36"/>
      <c r="C52" s="36"/>
      <c r="D52" s="36"/>
      <c r="E52" s="36"/>
      <c r="F52" s="36"/>
      <c r="G52" s="37"/>
      <c r="H52" s="35" t="s">
        <v>60</v>
      </c>
      <c r="I52" s="37"/>
    </row>
    <row r="53" spans="1:9" ht="14.25" thickBot="1">
      <c r="A53" s="64" t="s">
        <v>61</v>
      </c>
      <c r="B53" s="65"/>
      <c r="C53" s="65"/>
      <c r="D53" s="65"/>
      <c r="E53" s="65"/>
      <c r="F53" s="65"/>
      <c r="G53" s="66"/>
      <c r="H53" s="67">
        <v>1500</v>
      </c>
      <c r="I53" s="68"/>
    </row>
    <row r="54" spans="1:9" ht="20.25" thickBot="1">
      <c r="A54" s="69" t="s">
        <v>58</v>
      </c>
      <c r="B54" s="70"/>
      <c r="C54" s="70"/>
      <c r="D54" s="70"/>
      <c r="E54" s="70"/>
      <c r="F54" s="70"/>
      <c r="G54" s="71"/>
      <c r="H54" s="72">
        <f>SUM(H53:H53)</f>
        <v>1500</v>
      </c>
      <c r="I54" s="37"/>
    </row>
    <row r="55" spans="1:9" ht="18.75">
      <c r="A55" s="73"/>
      <c r="B55" s="73"/>
      <c r="C55" s="73"/>
      <c r="D55" s="73"/>
      <c r="E55" s="73"/>
      <c r="F55" s="73"/>
      <c r="G55" s="74"/>
      <c r="H55" s="74"/>
      <c r="I55" s="13"/>
    </row>
    <row r="56" spans="1:9" ht="18.75">
      <c r="A56" s="75"/>
      <c r="B56" s="74"/>
      <c r="C56" s="76"/>
      <c r="D56" s="77"/>
      <c r="E56" s="75"/>
      <c r="F56" s="75"/>
      <c r="G56" s="78"/>
      <c r="H56" s="78"/>
      <c r="I56" s="13"/>
    </row>
    <row r="57" spans="1:9" ht="18.75">
      <c r="A57" s="12"/>
      <c r="B57" s="12"/>
      <c r="C57" s="12"/>
      <c r="D57" s="12"/>
      <c r="E57" s="12"/>
      <c r="F57" s="12"/>
      <c r="G57" s="12"/>
      <c r="H57" s="12"/>
      <c r="I57" s="13"/>
    </row>
    <row r="58" spans="1:9" ht="18.75">
      <c r="A58" s="12" t="s">
        <v>62</v>
      </c>
      <c r="B58" s="12"/>
      <c r="C58" s="12"/>
      <c r="D58" s="12"/>
      <c r="E58" s="12"/>
      <c r="F58" s="12"/>
      <c r="G58" s="12"/>
      <c r="H58" s="12"/>
      <c r="I58" s="13"/>
    </row>
    <row r="59" spans="1:9" ht="18.75">
      <c r="A59" s="12"/>
      <c r="B59" s="12"/>
      <c r="C59" s="12"/>
      <c r="D59" s="12"/>
      <c r="E59" s="12"/>
      <c r="F59" s="12"/>
      <c r="G59" s="12"/>
      <c r="H59" s="12"/>
      <c r="I59" s="13"/>
    </row>
    <row r="60" spans="1:9" ht="18.75">
      <c r="A60" s="12"/>
      <c r="B60" s="12"/>
      <c r="C60" s="12"/>
      <c r="D60" s="12"/>
      <c r="E60" s="12"/>
      <c r="F60" s="12"/>
      <c r="G60" s="12"/>
      <c r="H60" s="12"/>
      <c r="I60" s="13"/>
    </row>
    <row r="61" spans="1:9" ht="18.75">
      <c r="A61" s="12" t="s">
        <v>63</v>
      </c>
      <c r="B61" s="12"/>
      <c r="C61" s="12"/>
      <c r="D61" s="12"/>
      <c r="E61" s="12"/>
      <c r="F61" s="12"/>
      <c r="G61" s="12"/>
      <c r="H61" s="12"/>
      <c r="I61" s="13"/>
    </row>
  </sheetData>
  <mergeCells count="50">
    <mergeCell ref="A53:G53"/>
    <mergeCell ref="H53:I53"/>
    <mergeCell ref="A54:G54"/>
    <mergeCell ref="H54:I54"/>
    <mergeCell ref="A49:G49"/>
    <mergeCell ref="A50:G50"/>
    <mergeCell ref="A51:I51"/>
    <mergeCell ref="A52:G52"/>
    <mergeCell ref="H52:I52"/>
    <mergeCell ref="A45:G45"/>
    <mergeCell ref="A46:G46"/>
    <mergeCell ref="A47:G47"/>
    <mergeCell ref="A48:G48"/>
    <mergeCell ref="A41:G41"/>
    <mergeCell ref="A42:G42"/>
    <mergeCell ref="A43:G43"/>
    <mergeCell ref="A44:G44"/>
    <mergeCell ref="A36:G36"/>
    <mergeCell ref="A37:G37"/>
    <mergeCell ref="A39:G39"/>
    <mergeCell ref="A40:G40"/>
    <mergeCell ref="A32:G32"/>
    <mergeCell ref="A33:G33"/>
    <mergeCell ref="A34:G34"/>
    <mergeCell ref="A35:G35"/>
    <mergeCell ref="A28:G28"/>
    <mergeCell ref="A29:G29"/>
    <mergeCell ref="A30:G30"/>
    <mergeCell ref="A31:G31"/>
    <mergeCell ref="A24:I24"/>
    <mergeCell ref="A25:G25"/>
    <mergeCell ref="A26:G26"/>
    <mergeCell ref="A27:G27"/>
    <mergeCell ref="A10:D10"/>
    <mergeCell ref="A12:I12"/>
    <mergeCell ref="A15:B15"/>
    <mergeCell ref="A18:I18"/>
    <mergeCell ref="A8:D8"/>
    <mergeCell ref="E8:I8"/>
    <mergeCell ref="A9:D9"/>
    <mergeCell ref="E9:I9"/>
    <mergeCell ref="A5:D5"/>
    <mergeCell ref="A6:D6"/>
    <mergeCell ref="E6:I6"/>
    <mergeCell ref="A7:D7"/>
    <mergeCell ref="E7:I7"/>
    <mergeCell ref="A1:I1"/>
    <mergeCell ref="A2:I2"/>
    <mergeCell ref="A3:I3"/>
    <mergeCell ref="E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dcterms:created xsi:type="dcterms:W3CDTF">1996-10-08T23:32:33Z</dcterms:created>
  <dcterms:modified xsi:type="dcterms:W3CDTF">2015-04-03T08:20:10Z</dcterms:modified>
  <cp:category/>
  <cp:version/>
  <cp:contentType/>
  <cp:contentStatus/>
</cp:coreProperties>
</file>