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<sst xmlns="http://schemas.openxmlformats.org/spreadsheetml/2006/main" count="269" uniqueCount="152">
  <si>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</si>
  <si>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</si>
  <si>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</si>
  <si>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</si>
  <si>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</si>
  <si>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</si>
  <si>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</si>
  <si>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</si>
  <si>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</si>
  <si>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</si>
  <si>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</si>
  <si>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</si>
  <si>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</si>
  <si>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</si>
  <si>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</si>
  <si>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</si>
  <si>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</si>
  <si>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</si>
  <si>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</si>
  <si>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</si>
  <si>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</si>
  <si>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</si>
  <si>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</si>
  <si>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</si>
  <si>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</si>
  <si>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</si>
  <si>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</si>
  <si>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</si>
  <si>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</si>
  <si>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</si>
  <si>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</si>
  <si>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</si>
  <si>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</si>
  <si>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</si>
  <si>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</si>
  <si>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</si>
  <si>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</si>
  <si>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</si>
  <si>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</si>
  <si>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</si>
  <si>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</si>
  <si>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</si>
  <si>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</si>
  <si>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</si>
  <si>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</si>
  <si>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</si>
  <si>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</si>
  <si>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</si>
  <si>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</si>
  <si>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</si>
  <si>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</si>
  <si>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</si>
  <si>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</si>
  <si>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</si>
  <si>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</si>
  <si>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</si>
  <si>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</si>
  <si>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</si>
  <si>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</si>
  <si>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</si>
  <si>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</si>
  <si>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</si>
  <si>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4,88 руб/кв.м/мес</t>
  </si>
  <si>
    <t>5,18 руб/кв.м/мес</t>
  </si>
  <si>
    <t xml:space="preserve">Структура плановых затрат </t>
  </si>
  <si>
    <t>Директор ООО "УК "Ленинский массив"______________________________В.П.Карелин</t>
  </si>
  <si>
    <t>Отчет ООО "УК "Ленинский массив"</t>
  </si>
  <si>
    <t>ул. Первомайская,149</t>
  </si>
  <si>
    <t>713,9</t>
  </si>
  <si>
    <t>15 шт.</t>
  </si>
  <si>
    <t>по содержанию и ремонту общего имущества в многоквартирном доме за период: 2013г.</t>
  </si>
  <si>
    <t>Сумма за 2013г.</t>
  </si>
  <si>
    <t>39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</si>
  <si>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</t>
    </r>
    <r>
      <rPr>
        <b/>
        <sz val="8"/>
        <rFont val="Arial Cyr"/>
        <family val="0"/>
      </rPr>
      <t>Гидравлическое испытание системы отопления- июнь                                                                                                                       Ремонт пола  - апрель                                                                                                                                                                                                                   Ремонт кровли- август</t>
    </r>
  </si>
  <si>
    <t>Начислено за 2013г.</t>
  </si>
  <si>
    <t>Оплачено  за 2013г.</t>
  </si>
  <si>
    <t>Затраты за 2013г.</t>
  </si>
  <si>
    <t>Итог на 31.12.2013г.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</si>
  <si>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                                                        </t>
    </r>
    <r>
      <rPr>
        <b/>
        <sz val="8"/>
        <rFont val="Arial Cyr"/>
        <family val="0"/>
      </rPr>
      <t xml:space="preserve">  Уборка придомовой территории -апрель                                                                                                                                                            Сбор и вывоз мусора с контейнерной площадки, окраска контейнерной площадки-  май, июнь, июль, август , сентябрь                                                                                                                                                                      - Скос травы  и вырубка порослей с придомовой территории - июнь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</si>
  <si>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</si>
  <si>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Скол сосулек- февраль, апрель, декабрь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</si>
  <si>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       </t>
    </r>
  </si>
  <si>
    <t>по содержанию и ремонту общего имущества в многоквартирном доме за период: 2014г.</t>
  </si>
  <si>
    <t>37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</si>
  <si>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</si>
  <si>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</si>
  <si>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</si>
  <si>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</si>
  <si>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</si>
  <si>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</si>
  <si>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</si>
  <si>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</si>
  <si>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</si>
  <si>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</si>
  <si>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</si>
  <si>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</si>
  <si>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</si>
  <si>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</si>
  <si>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</si>
  <si>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</si>
  <si>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</si>
  <si>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</si>
  <si>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</si>
  <si>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</si>
  <si>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</si>
  <si>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</si>
  <si>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</si>
  <si>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</si>
  <si>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</si>
  <si>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</si>
  <si>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</si>
  <si>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</si>
  <si>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</si>
  <si>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</si>
  <si>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</si>
  <si>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</si>
  <si>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</si>
  <si>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22.12.14</t>
  </si>
  <si>
    <t>09:00</t>
  </si>
  <si>
    <t>10:00</t>
  </si>
  <si>
    <t>Снятие снежных навесов с кровли ж/д - 20 м/п.</t>
  </si>
  <si>
    <t/>
  </si>
  <si>
    <t>мн.дом</t>
  </si>
  <si>
    <t>ул.Первомайская,149</t>
  </si>
  <si>
    <t>Содержание общего имущества</t>
  </si>
  <si>
    <t>СОИ (системы)</t>
  </si>
  <si>
    <t>Крыши и водосточные системы</t>
  </si>
  <si>
    <t>28.07.14</t>
  </si>
  <si>
    <t>11:00</t>
  </si>
  <si>
    <t>Составлен акт осмотра.</t>
  </si>
  <si>
    <t>квартира</t>
  </si>
  <si>
    <t>СОИ (работы)</t>
  </si>
  <si>
    <t>Технический надзор</t>
  </si>
  <si>
    <t>04.08.14</t>
  </si>
  <si>
    <t>17:00</t>
  </si>
  <si>
    <t>монтаж полов на площади 2 кв.м., монтаж чердачного перекрытия с утеплением на пл.2 кв.м, демонтаж дымохода 110 х 70см и высот. 6 м.</t>
  </si>
  <si>
    <t>Доска обрезная 50 х 150мм - 20 м/п, изовер 10 см длиной 2 м, гвозди 150мм - 2 кг, гвозди 120мм - 3 кг, изоспан дл. 2м.</t>
  </si>
  <si>
    <t>Специальные общедомовые технические устройства</t>
  </si>
  <si>
    <t>01.07.14</t>
  </si>
  <si>
    <t>15:00</t>
  </si>
  <si>
    <t>Вырубка поросли - 40 кв.м.</t>
  </si>
  <si>
    <t>Сезонные работы</t>
  </si>
  <si>
    <t>18.06.14</t>
  </si>
  <si>
    <t>16:00</t>
  </si>
  <si>
    <t>Окос травы - 60 кв.м.</t>
  </si>
  <si>
    <t>бензин - 0,6л/час.</t>
  </si>
  <si>
    <t>20.01.14</t>
  </si>
  <si>
    <t>12:00</t>
  </si>
  <si>
    <t>Сброс снега : навесы - 16 м/п, козырёк - 5 кв.м.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</si>
  <si>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 -</t>
    </r>
    <r>
      <rPr>
        <b/>
        <sz val="8"/>
        <rFont val="Arial Cyr"/>
        <family val="0"/>
      </rPr>
      <t xml:space="preserve"> 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</si>
  <si>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Ремонт пола  (август)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</si>
  <si>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- Скос травы  и вырубка порослей с придомовой территории (июнь, июль)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</si>
</sst>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78">
      <selection activeCell="B87" sqref="B8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375" style="0" customWidth="1"/>
    <col min="9" max="9" width="0.2421875" style="33" customWidth="1"/>
    <col min="10" max="10" width="9.125" style="0" hidden="1" customWidth="1"/>
  </cols>
  <sheetData>
    <row r="1" spans="1:9" ht="15.75">
      <c r="A1" s="80" t="s">
        <v>66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82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83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18761.4+41805.84</f>
        <v>60567.24</v>
      </c>
      <c r="C15" s="20">
        <v>44375.88</v>
      </c>
      <c r="D15" s="20">
        <f>SUM(B15:C15)</f>
        <v>104943.12</v>
      </c>
      <c r="E15" s="1"/>
      <c r="F15" s="1"/>
      <c r="G15" s="1"/>
      <c r="H15" s="1"/>
    </row>
    <row r="16" spans="1:8" ht="12.75">
      <c r="A16" s="5" t="s">
        <v>85</v>
      </c>
      <c r="B16" s="20">
        <f>16028.53+34663.17</f>
        <v>50691.7</v>
      </c>
      <c r="C16" s="20">
        <v>37849.93</v>
      </c>
      <c r="D16" s="20">
        <f>SUM(B16:C16)</f>
        <v>88541.63</v>
      </c>
      <c r="E16" s="1"/>
      <c r="F16" s="1"/>
      <c r="G16" s="1"/>
      <c r="H16" s="1"/>
    </row>
    <row r="17" spans="1:8" ht="12.75">
      <c r="A17" s="5" t="s">
        <v>86</v>
      </c>
      <c r="B17" s="40">
        <f>H49+H56+H61</f>
        <v>58320.263999999996</v>
      </c>
      <c r="C17" s="40">
        <f>H85+H77+H72</f>
        <v>43599.31</v>
      </c>
      <c r="D17" s="40">
        <f>SUM(B17:C17)</f>
        <v>101919.574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-7628.5639999999985</v>
      </c>
      <c r="C18" s="38">
        <f>C16-C17</f>
        <v>-5749.379999999997</v>
      </c>
      <c r="D18" s="38">
        <f>D16-D17</f>
        <v>-13377.943999999989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-13377.943999999989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-127458.99599999998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-140836.93999999997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64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76" t="s">
        <v>21</v>
      </c>
      <c r="B27" s="76"/>
      <c r="C27" s="76"/>
      <c r="D27" s="76"/>
      <c r="E27" s="76"/>
      <c r="F27" s="76"/>
      <c r="G27" s="76"/>
      <c r="H27" s="26">
        <v>4.48</v>
      </c>
    </row>
    <row r="28" spans="1:8" ht="12.75" customHeight="1">
      <c r="A28" s="76" t="s">
        <v>22</v>
      </c>
      <c r="B28" s="76"/>
      <c r="C28" s="76"/>
      <c r="D28" s="76"/>
      <c r="E28" s="76"/>
      <c r="F28" s="76"/>
      <c r="G28" s="76"/>
      <c r="H28" s="26">
        <v>0.4</v>
      </c>
    </row>
    <row r="29" spans="1:8" ht="12.75" customHeight="1">
      <c r="A29" s="76" t="s">
        <v>17</v>
      </c>
      <c r="B29" s="76"/>
      <c r="C29" s="76"/>
      <c r="D29" s="76"/>
      <c r="E29" s="76"/>
      <c r="F29" s="76"/>
      <c r="G29" s="76"/>
      <c r="H29" s="26">
        <v>2.19</v>
      </c>
    </row>
    <row r="30" spans="1:8" ht="12.75" customHeight="1">
      <c r="A30" s="84" t="s">
        <v>18</v>
      </c>
      <c r="B30" s="85"/>
      <c r="C30" s="85"/>
      <c r="D30" s="85"/>
      <c r="E30" s="85"/>
      <c r="F30" s="85"/>
      <c r="G30" s="86"/>
      <c r="H30" s="27">
        <f>SUM(H27:H29)</f>
        <v>7.07</v>
      </c>
    </row>
    <row r="31" spans="1:8" ht="12.75" customHeight="1">
      <c r="A31" s="76"/>
      <c r="B31" s="76"/>
      <c r="C31" s="76"/>
      <c r="D31" s="76"/>
      <c r="E31" s="76"/>
      <c r="F31" s="76"/>
      <c r="G31" s="76"/>
      <c r="H31" s="26"/>
    </row>
    <row r="32" spans="1:8" ht="12.75" customHeight="1">
      <c r="A32" s="76" t="s">
        <v>23</v>
      </c>
      <c r="B32" s="76"/>
      <c r="C32" s="76"/>
      <c r="D32" s="76"/>
      <c r="E32" s="76"/>
      <c r="F32" s="76"/>
      <c r="G32" s="76"/>
      <c r="H32" s="26">
        <v>3.9</v>
      </c>
    </row>
    <row r="33" spans="1:8" ht="12.75" customHeight="1">
      <c r="A33" s="76" t="s">
        <v>24</v>
      </c>
      <c r="B33" s="76"/>
      <c r="C33" s="76"/>
      <c r="D33" s="76"/>
      <c r="E33" s="76"/>
      <c r="F33" s="76"/>
      <c r="G33" s="76"/>
      <c r="H33" s="26">
        <v>0</v>
      </c>
    </row>
    <row r="34" spans="1:8" ht="12.75" customHeight="1">
      <c r="A34" s="76" t="s">
        <v>25</v>
      </c>
      <c r="B34" s="76"/>
      <c r="C34" s="76"/>
      <c r="D34" s="76"/>
      <c r="E34" s="76"/>
      <c r="F34" s="76"/>
      <c r="G34" s="76"/>
      <c r="H34" s="26">
        <v>1.28</v>
      </c>
    </row>
    <row r="35" spans="1:8" ht="12.75" customHeight="1">
      <c r="A35" s="84" t="s">
        <v>19</v>
      </c>
      <c r="B35" s="85"/>
      <c r="C35" s="85"/>
      <c r="D35" s="85"/>
      <c r="E35" s="85"/>
      <c r="F35" s="85"/>
      <c r="G35" s="86"/>
      <c r="H35" s="27">
        <f>SUM(H32:H34)</f>
        <v>5.18</v>
      </c>
    </row>
    <row r="36" spans="1:8" ht="12.75" customHeight="1">
      <c r="A36" s="76"/>
      <c r="B36" s="76"/>
      <c r="C36" s="76"/>
      <c r="D36" s="76"/>
      <c r="E36" s="76"/>
      <c r="F36" s="76"/>
      <c r="G36" s="76"/>
      <c r="H36" s="26"/>
    </row>
    <row r="37" spans="1:8" ht="12.75" customHeight="1">
      <c r="A37" s="84" t="s">
        <v>28</v>
      </c>
      <c r="B37" s="85"/>
      <c r="C37" s="85"/>
      <c r="D37" s="85"/>
      <c r="E37" s="85"/>
      <c r="F37" s="85"/>
      <c r="G37" s="86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60</v>
      </c>
      <c r="B39" s="78"/>
      <c r="C39" s="78"/>
      <c r="D39" s="78"/>
      <c r="E39" s="78"/>
      <c r="F39" s="78"/>
      <c r="G39" s="78"/>
      <c r="H39" s="7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91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B5*12*I42</f>
        <v>18504.288</v>
      </c>
      <c r="I42" s="35">
        <v>2.16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12*B5*I43</f>
        <v>5397.084</v>
      </c>
      <c r="I43" s="35">
        <v>0.63</v>
      </c>
    </row>
    <row r="44" spans="1:9" ht="13.5" customHeight="1">
      <c r="A44" s="82" t="s">
        <v>32</v>
      </c>
      <c r="B44" s="83"/>
      <c r="C44" s="83"/>
      <c r="D44" s="83"/>
      <c r="E44" s="83"/>
      <c r="F44" s="83"/>
      <c r="G44" s="83"/>
      <c r="H44" s="28">
        <f>12*B5*I44</f>
        <v>2912.712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2912.712</v>
      </c>
      <c r="I45" s="35">
        <v>0.34</v>
      </c>
    </row>
    <row r="46" spans="1:9" ht="13.5" customHeight="1">
      <c r="A46" s="82" t="s">
        <v>34</v>
      </c>
      <c r="B46" s="83"/>
      <c r="C46" s="83"/>
      <c r="D46" s="83"/>
      <c r="E46" s="83"/>
      <c r="F46" s="83"/>
      <c r="G46" s="83"/>
      <c r="H46" s="28">
        <f>12*B5*I46</f>
        <v>1542.024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5311.415999999999</v>
      </c>
      <c r="I47" s="35">
        <v>0.62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1799.0279999999998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38379.263999999996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91</v>
      </c>
    </row>
    <row r="52" spans="1:9" ht="24" customHeight="1">
      <c r="A52" s="63" t="s">
        <v>149</v>
      </c>
      <c r="B52" s="64"/>
      <c r="C52" s="64"/>
      <c r="D52" s="64"/>
      <c r="E52" s="64"/>
      <c r="F52" s="64"/>
      <c r="G52" s="65"/>
      <c r="H52" s="28">
        <v>1179.6</v>
      </c>
      <c r="I52" s="35">
        <v>0.4</v>
      </c>
    </row>
    <row r="53" spans="1:8" ht="24.75" customHeight="1">
      <c r="A53" s="70" t="s">
        <v>54</v>
      </c>
      <c r="B53" s="71"/>
      <c r="C53" s="71"/>
      <c r="D53" s="71"/>
      <c r="E53" s="71"/>
      <c r="F53" s="71"/>
      <c r="G53" s="72"/>
      <c r="H53" s="28">
        <f>8*426.3*I53</f>
        <v>0</v>
      </c>
    </row>
    <row r="54" spans="1:8" ht="24.75" customHeight="1">
      <c r="A54" s="70" t="s">
        <v>55</v>
      </c>
      <c r="B54" s="71"/>
      <c r="C54" s="71"/>
      <c r="D54" s="71"/>
      <c r="E54" s="71"/>
      <c r="F54" s="71"/>
      <c r="G54" s="72"/>
      <c r="H54" s="28">
        <f>8*426.3*I54</f>
        <v>0</v>
      </c>
    </row>
    <row r="55" spans="1:8" ht="36" customHeight="1">
      <c r="A55" s="70" t="s">
        <v>56</v>
      </c>
      <c r="B55" s="71"/>
      <c r="C55" s="71"/>
      <c r="D55" s="71"/>
      <c r="E55" s="71"/>
      <c r="F55" s="71"/>
      <c r="G55" s="72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1179.6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91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v>18761.4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18761.4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61</v>
      </c>
      <c r="B63" s="78"/>
      <c r="C63" s="78"/>
      <c r="D63" s="78"/>
      <c r="E63" s="78"/>
      <c r="F63" s="78"/>
      <c r="G63" s="78"/>
      <c r="H63" s="7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91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9080.807999999999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7710.12</v>
      </c>
      <c r="I67" s="35">
        <v>0.9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10794.168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2056.0319999999997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B5*I70*12</f>
        <v>3769.392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1285.0199999999998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34695.53999999999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91</v>
      </c>
    </row>
    <row r="75" spans="1:8" ht="35.25" customHeight="1">
      <c r="A75" s="63" t="s">
        <v>150</v>
      </c>
      <c r="B75" s="64"/>
      <c r="C75" s="64"/>
      <c r="D75" s="64"/>
      <c r="E75" s="64"/>
      <c r="F75" s="64"/>
      <c r="G75" s="65"/>
      <c r="H75" s="42">
        <v>7487.17</v>
      </c>
    </row>
    <row r="76" spans="1:8" ht="34.5" customHeight="1">
      <c r="A76" s="70" t="s">
        <v>53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7487.17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71</v>
      </c>
    </row>
    <row r="80" spans="1:8" ht="28.5" customHeight="1">
      <c r="A80" s="63" t="s">
        <v>81</v>
      </c>
      <c r="B80" s="64"/>
      <c r="C80" s="64"/>
      <c r="D80" s="64"/>
      <c r="E80" s="64"/>
      <c r="F80" s="64"/>
      <c r="G80" s="65"/>
      <c r="H80" s="28">
        <v>0</v>
      </c>
    </row>
    <row r="81" spans="1:8" ht="24.75" customHeight="1">
      <c r="A81" s="63" t="s">
        <v>50</v>
      </c>
      <c r="B81" s="64"/>
      <c r="C81" s="64"/>
      <c r="D81" s="64"/>
      <c r="E81" s="64"/>
      <c r="F81" s="64"/>
      <c r="G81" s="65"/>
      <c r="H81" s="28">
        <v>0</v>
      </c>
    </row>
    <row r="82" spans="1:8" ht="24" customHeight="1">
      <c r="A82" s="70" t="s">
        <v>51</v>
      </c>
      <c r="B82" s="71"/>
      <c r="C82" s="71"/>
      <c r="D82" s="71"/>
      <c r="E82" s="71"/>
      <c r="F82" s="71"/>
      <c r="G82" s="72"/>
      <c r="H82" s="28">
        <v>0</v>
      </c>
    </row>
    <row r="83" spans="1:8" ht="24.75" customHeight="1">
      <c r="A83" s="70" t="s">
        <v>52</v>
      </c>
      <c r="B83" s="71"/>
      <c r="C83" s="71"/>
      <c r="D83" s="71"/>
      <c r="E83" s="71"/>
      <c r="F83" s="71"/>
      <c r="G83" s="72"/>
      <c r="H83" s="28">
        <v>0</v>
      </c>
    </row>
    <row r="84" spans="1:8" ht="36" customHeight="1">
      <c r="A84" s="73" t="s">
        <v>151</v>
      </c>
      <c r="B84" s="74"/>
      <c r="C84" s="74"/>
      <c r="D84" s="74"/>
      <c r="E84" s="74"/>
      <c r="F84" s="74"/>
      <c r="G84" s="75"/>
      <c r="H84" s="28">
        <f>536.6+880</f>
        <v>1416.6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1416.6</v>
      </c>
    </row>
    <row r="86" spans="1:8" ht="12.75">
      <c r="A86" s="6"/>
      <c r="B86" s="7"/>
      <c r="C86" s="7"/>
      <c r="D86" s="7"/>
      <c r="E86" s="7"/>
      <c r="F86" s="7"/>
      <c r="G86" s="7"/>
      <c r="H86" s="39"/>
    </row>
    <row r="87" spans="1:8" ht="12.75">
      <c r="A87" s="6"/>
      <c r="B87" s="7"/>
      <c r="C87" s="7"/>
      <c r="D87" s="7"/>
      <c r="E87" s="7"/>
      <c r="F87" s="7"/>
      <c r="G87" s="7"/>
      <c r="H87" s="39"/>
    </row>
    <row r="88" ht="12.75">
      <c r="H88" s="33"/>
    </row>
    <row r="89" ht="12.75">
      <c r="A89" t="s">
        <v>65</v>
      </c>
    </row>
    <row r="92" ht="0.75" customHeight="1"/>
    <row r="93" ht="12.75" hidden="1"/>
    <row r="94" spans="1:25" ht="12.75" hidden="1">
      <c r="A94" s="41" t="s">
        <v>92</v>
      </c>
      <c r="B94" s="41" t="s">
        <v>93</v>
      </c>
      <c r="C94" s="41" t="s">
        <v>94</v>
      </c>
      <c r="D94" s="41" t="s">
        <v>95</v>
      </c>
      <c r="E94" s="41" t="s">
        <v>96</v>
      </c>
      <c r="F94" s="41" t="s">
        <v>97</v>
      </c>
      <c r="G94" s="41" t="s">
        <v>98</v>
      </c>
      <c r="H94" s="41" t="s">
        <v>99</v>
      </c>
      <c r="I94" s="41" t="s">
        <v>100</v>
      </c>
      <c r="J94" s="41" t="s">
        <v>101</v>
      </c>
      <c r="K94" s="41" t="s">
        <v>102</v>
      </c>
      <c r="L94" s="41" t="s">
        <v>103</v>
      </c>
      <c r="M94" s="41" t="s">
        <v>104</v>
      </c>
      <c r="N94" s="41" t="s">
        <v>105</v>
      </c>
      <c r="O94" s="41" t="s">
        <v>106</v>
      </c>
      <c r="P94" s="41" t="s">
        <v>107</v>
      </c>
      <c r="Q94" s="41" t="s">
        <v>108</v>
      </c>
      <c r="R94" s="41" t="s">
        <v>109</v>
      </c>
      <c r="S94" s="41" t="s">
        <v>110</v>
      </c>
      <c r="T94" s="41" t="s">
        <v>111</v>
      </c>
      <c r="U94" s="41" t="s">
        <v>112</v>
      </c>
      <c r="V94" s="41" t="s">
        <v>113</v>
      </c>
      <c r="W94" s="41" t="s">
        <v>114</v>
      </c>
      <c r="X94" s="41" t="s">
        <v>115</v>
      </c>
      <c r="Y94" s="41" t="s">
        <v>116</v>
      </c>
    </row>
    <row r="95" spans="1:25" s="52" customFormat="1" ht="12.75" hidden="1">
      <c r="A95" s="48">
        <v>5627</v>
      </c>
      <c r="B95" s="48" t="b">
        <v>0</v>
      </c>
      <c r="C95" s="48">
        <v>5531</v>
      </c>
      <c r="D95" s="49" t="s">
        <v>117</v>
      </c>
      <c r="E95" s="49" t="s">
        <v>118</v>
      </c>
      <c r="F95" s="49" t="s">
        <v>119</v>
      </c>
      <c r="G95" s="48">
        <v>1</v>
      </c>
      <c r="H95" s="48">
        <v>2</v>
      </c>
      <c r="I95" s="49" t="s">
        <v>120</v>
      </c>
      <c r="J95" s="49" t="s">
        <v>121</v>
      </c>
      <c r="K95" s="48">
        <v>1</v>
      </c>
      <c r="L95" s="49" t="s">
        <v>122</v>
      </c>
      <c r="M95" s="49" t="s">
        <v>121</v>
      </c>
      <c r="N95" s="50">
        <v>495.6</v>
      </c>
      <c r="O95" s="51"/>
      <c r="P95" s="51"/>
      <c r="Q95" s="51"/>
      <c r="R95" s="48" t="b">
        <v>1</v>
      </c>
      <c r="S95" s="49" t="s">
        <v>123</v>
      </c>
      <c r="T95" s="49" t="s">
        <v>121</v>
      </c>
      <c r="U95" s="49" t="s">
        <v>124</v>
      </c>
      <c r="V95" s="49" t="s">
        <v>125</v>
      </c>
      <c r="W95" s="49" t="s">
        <v>126</v>
      </c>
      <c r="X95" s="48" t="b">
        <v>0</v>
      </c>
      <c r="Y95" s="48" t="b">
        <v>0</v>
      </c>
    </row>
    <row r="96" spans="1:25" s="47" customFormat="1" ht="12.75" hidden="1">
      <c r="A96" s="43">
        <v>5205</v>
      </c>
      <c r="B96" s="43" t="b">
        <v>0</v>
      </c>
      <c r="C96" s="43">
        <v>5112</v>
      </c>
      <c r="D96" s="44" t="s">
        <v>127</v>
      </c>
      <c r="E96" s="44" t="s">
        <v>119</v>
      </c>
      <c r="F96" s="44" t="s">
        <v>128</v>
      </c>
      <c r="G96" s="43">
        <v>1</v>
      </c>
      <c r="H96" s="43">
        <v>1</v>
      </c>
      <c r="I96" s="44" t="s">
        <v>129</v>
      </c>
      <c r="J96" s="44" t="s">
        <v>121</v>
      </c>
      <c r="K96" s="43">
        <v>1</v>
      </c>
      <c r="L96" s="44" t="s">
        <v>130</v>
      </c>
      <c r="M96" s="44" t="s">
        <v>121</v>
      </c>
      <c r="N96" s="45">
        <v>220</v>
      </c>
      <c r="O96" s="46"/>
      <c r="P96" s="46"/>
      <c r="Q96" s="46"/>
      <c r="R96" s="43" t="b">
        <v>1</v>
      </c>
      <c r="S96" s="44" t="s">
        <v>123</v>
      </c>
      <c r="T96" s="44" t="s">
        <v>121</v>
      </c>
      <c r="U96" s="44" t="s">
        <v>124</v>
      </c>
      <c r="V96" s="44" t="s">
        <v>131</v>
      </c>
      <c r="W96" s="44" t="s">
        <v>132</v>
      </c>
      <c r="X96" s="43" t="b">
        <v>0</v>
      </c>
      <c r="Y96" s="43" t="b">
        <v>0</v>
      </c>
    </row>
    <row r="97" spans="1:25" s="57" customFormat="1" ht="12.75" hidden="1">
      <c r="A97" s="53">
        <v>5192</v>
      </c>
      <c r="B97" s="53" t="b">
        <v>0</v>
      </c>
      <c r="C97" s="53">
        <v>5099</v>
      </c>
      <c r="D97" s="54" t="s">
        <v>133</v>
      </c>
      <c r="E97" s="54" t="s">
        <v>118</v>
      </c>
      <c r="F97" s="54" t="s">
        <v>134</v>
      </c>
      <c r="G97" s="53">
        <v>8</v>
      </c>
      <c r="H97" s="53">
        <v>2</v>
      </c>
      <c r="I97" s="54" t="s">
        <v>135</v>
      </c>
      <c r="J97" s="54" t="s">
        <v>136</v>
      </c>
      <c r="K97" s="53">
        <v>1</v>
      </c>
      <c r="L97" s="54" t="s">
        <v>122</v>
      </c>
      <c r="M97" s="54" t="s">
        <v>121</v>
      </c>
      <c r="N97" s="55">
        <v>7487.17</v>
      </c>
      <c r="O97" s="56"/>
      <c r="P97" s="56"/>
      <c r="Q97" s="56"/>
      <c r="R97" s="53" t="b">
        <v>1</v>
      </c>
      <c r="S97" s="54" t="s">
        <v>123</v>
      </c>
      <c r="T97" s="54" t="s">
        <v>121</v>
      </c>
      <c r="U97" s="54" t="s">
        <v>124</v>
      </c>
      <c r="V97" s="54" t="s">
        <v>125</v>
      </c>
      <c r="W97" s="54" t="s">
        <v>137</v>
      </c>
      <c r="X97" s="53" t="b">
        <v>0</v>
      </c>
      <c r="Y97" s="53" t="b">
        <v>0</v>
      </c>
    </row>
    <row r="98" spans="1:25" s="62" customFormat="1" ht="12.75" hidden="1">
      <c r="A98" s="58">
        <v>5095</v>
      </c>
      <c r="B98" s="58" t="b">
        <v>0</v>
      </c>
      <c r="C98" s="58">
        <v>5002</v>
      </c>
      <c r="D98" s="59" t="s">
        <v>138</v>
      </c>
      <c r="E98" s="59" t="s">
        <v>139</v>
      </c>
      <c r="F98" s="59" t="s">
        <v>134</v>
      </c>
      <c r="G98" s="58">
        <v>2</v>
      </c>
      <c r="H98" s="58">
        <v>2</v>
      </c>
      <c r="I98" s="59" t="s">
        <v>140</v>
      </c>
      <c r="J98" s="59" t="s">
        <v>121</v>
      </c>
      <c r="K98" s="58">
        <v>1</v>
      </c>
      <c r="L98" s="59" t="s">
        <v>122</v>
      </c>
      <c r="M98" s="59" t="s">
        <v>121</v>
      </c>
      <c r="N98" s="60">
        <v>880</v>
      </c>
      <c r="O98" s="61"/>
      <c r="P98" s="61"/>
      <c r="Q98" s="61"/>
      <c r="R98" s="58" t="b">
        <v>1</v>
      </c>
      <c r="S98" s="59" t="s">
        <v>123</v>
      </c>
      <c r="T98" s="59" t="s">
        <v>121</v>
      </c>
      <c r="U98" s="59" t="s">
        <v>124</v>
      </c>
      <c r="V98" s="59" t="s">
        <v>131</v>
      </c>
      <c r="W98" s="59" t="s">
        <v>141</v>
      </c>
      <c r="X98" s="58" t="b">
        <v>0</v>
      </c>
      <c r="Y98" s="58" t="b">
        <v>0</v>
      </c>
    </row>
    <row r="99" spans="1:25" s="62" customFormat="1" ht="12.75" hidden="1">
      <c r="A99" s="58">
        <v>5066</v>
      </c>
      <c r="B99" s="58" t="b">
        <v>0</v>
      </c>
      <c r="C99" s="58">
        <v>4973</v>
      </c>
      <c r="D99" s="59" t="s">
        <v>142</v>
      </c>
      <c r="E99" s="59" t="s">
        <v>139</v>
      </c>
      <c r="F99" s="59" t="s">
        <v>143</v>
      </c>
      <c r="G99" s="58">
        <v>1</v>
      </c>
      <c r="H99" s="58">
        <v>1</v>
      </c>
      <c r="I99" s="59" t="s">
        <v>144</v>
      </c>
      <c r="J99" s="59" t="s">
        <v>145</v>
      </c>
      <c r="K99" s="58">
        <v>1</v>
      </c>
      <c r="L99" s="59" t="s">
        <v>122</v>
      </c>
      <c r="M99" s="59" t="s">
        <v>121</v>
      </c>
      <c r="N99" s="60">
        <v>536.6</v>
      </c>
      <c r="O99" s="61"/>
      <c r="P99" s="61"/>
      <c r="Q99" s="61"/>
      <c r="R99" s="58" t="b">
        <v>1</v>
      </c>
      <c r="S99" s="59" t="s">
        <v>123</v>
      </c>
      <c r="T99" s="59" t="s">
        <v>121</v>
      </c>
      <c r="U99" s="59" t="s">
        <v>124</v>
      </c>
      <c r="V99" s="59" t="s">
        <v>131</v>
      </c>
      <c r="W99" s="59" t="s">
        <v>141</v>
      </c>
      <c r="X99" s="58" t="b">
        <v>0</v>
      </c>
      <c r="Y99" s="58" t="b">
        <v>0</v>
      </c>
    </row>
    <row r="100" spans="1:25" s="52" customFormat="1" ht="12.75" hidden="1">
      <c r="A100" s="48">
        <v>4382</v>
      </c>
      <c r="B100" s="48" t="b">
        <v>0</v>
      </c>
      <c r="C100" s="48">
        <v>4295</v>
      </c>
      <c r="D100" s="49" t="s">
        <v>146</v>
      </c>
      <c r="E100" s="49" t="s">
        <v>128</v>
      </c>
      <c r="F100" s="49" t="s">
        <v>147</v>
      </c>
      <c r="G100" s="48">
        <v>1</v>
      </c>
      <c r="H100" s="48">
        <v>2</v>
      </c>
      <c r="I100" s="49" t="s">
        <v>148</v>
      </c>
      <c r="J100" s="49" t="s">
        <v>121</v>
      </c>
      <c r="K100" s="48">
        <v>1</v>
      </c>
      <c r="L100" s="49" t="s">
        <v>122</v>
      </c>
      <c r="M100" s="49" t="s">
        <v>121</v>
      </c>
      <c r="N100" s="50">
        <v>684</v>
      </c>
      <c r="O100" s="51"/>
      <c r="P100" s="51"/>
      <c r="Q100" s="51"/>
      <c r="R100" s="48" t="b">
        <v>1</v>
      </c>
      <c r="S100" s="49" t="s">
        <v>123</v>
      </c>
      <c r="T100" s="49" t="s">
        <v>121</v>
      </c>
      <c r="U100" s="49" t="s">
        <v>124</v>
      </c>
      <c r="V100" s="49" t="s">
        <v>131</v>
      </c>
      <c r="W100" s="49" t="s">
        <v>141</v>
      </c>
      <c r="X100" s="48" t="b">
        <v>0</v>
      </c>
      <c r="Y100" s="48" t="b">
        <v>0</v>
      </c>
    </row>
    <row r="101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8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375" style="0" customWidth="1"/>
    <col min="9" max="9" width="9.125" style="33" customWidth="1"/>
  </cols>
  <sheetData>
    <row r="1" spans="1:9" ht="15.75">
      <c r="A1" s="80" t="s">
        <v>66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70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72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74</v>
      </c>
      <c r="B15" s="20">
        <f>34055.84+18761.4</f>
        <v>52817.24</v>
      </c>
      <c r="C15" s="20">
        <v>39375.88</v>
      </c>
      <c r="D15" s="20">
        <f>SUM(B15:C15)</f>
        <v>92193.12</v>
      </c>
      <c r="E15" s="1"/>
      <c r="F15" s="1"/>
      <c r="G15" s="1"/>
      <c r="H15" s="1"/>
    </row>
    <row r="16" spans="1:8" ht="12.75">
      <c r="A16" s="5" t="s">
        <v>75</v>
      </c>
      <c r="B16" s="20">
        <f>34327.05+13981</f>
        <v>48308.05</v>
      </c>
      <c r="C16" s="20">
        <f>36230.93</f>
        <v>36230.93</v>
      </c>
      <c r="D16" s="20">
        <f>SUM(B16:C16)</f>
        <v>84538.98000000001</v>
      </c>
      <c r="E16" s="1"/>
      <c r="F16" s="1"/>
      <c r="G16" s="1"/>
      <c r="H16" s="1"/>
    </row>
    <row r="17" spans="1:8" ht="12.75">
      <c r="A17" s="5" t="s">
        <v>76</v>
      </c>
      <c r="B17" s="20">
        <f>H49+H56+H61</f>
        <v>71967.356</v>
      </c>
      <c r="C17" s="20">
        <f>H85+H77+H72</f>
        <v>65837.94</v>
      </c>
      <c r="D17" s="20">
        <f>SUM(B17:C17)</f>
        <v>137805.296</v>
      </c>
      <c r="E17" s="1"/>
      <c r="F17" s="1"/>
      <c r="G17" s="1"/>
      <c r="H17" s="1"/>
    </row>
    <row r="18" spans="1:8" ht="12.75">
      <c r="A18" s="5" t="s">
        <v>77</v>
      </c>
      <c r="B18" s="38">
        <f>B16-B17</f>
        <v>-23659.305999999997</v>
      </c>
      <c r="C18" s="38">
        <f>C16-C17</f>
        <v>-29607.010000000002</v>
      </c>
      <c r="D18" s="38">
        <f>D16-D17</f>
        <v>-53266.31599999999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-53266.31599999999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-74192.68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-127458.99599999998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64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76" t="s">
        <v>21</v>
      </c>
      <c r="B27" s="76"/>
      <c r="C27" s="76"/>
      <c r="D27" s="76"/>
      <c r="E27" s="76"/>
      <c r="F27" s="76"/>
      <c r="G27" s="76"/>
      <c r="H27" s="26">
        <v>4.48</v>
      </c>
    </row>
    <row r="28" spans="1:8" ht="12.75" customHeight="1">
      <c r="A28" s="76" t="s">
        <v>22</v>
      </c>
      <c r="B28" s="76"/>
      <c r="C28" s="76"/>
      <c r="D28" s="76"/>
      <c r="E28" s="76"/>
      <c r="F28" s="76"/>
      <c r="G28" s="76"/>
      <c r="H28" s="26">
        <v>0.4</v>
      </c>
    </row>
    <row r="29" spans="1:8" ht="12.75" customHeight="1">
      <c r="A29" s="76" t="s">
        <v>17</v>
      </c>
      <c r="B29" s="76"/>
      <c r="C29" s="76"/>
      <c r="D29" s="76"/>
      <c r="E29" s="76"/>
      <c r="F29" s="76"/>
      <c r="G29" s="76"/>
      <c r="H29" s="26">
        <v>2.19</v>
      </c>
    </row>
    <row r="30" spans="1:8" ht="12.75" customHeight="1">
      <c r="A30" s="84" t="s">
        <v>18</v>
      </c>
      <c r="B30" s="85"/>
      <c r="C30" s="85"/>
      <c r="D30" s="85"/>
      <c r="E30" s="85"/>
      <c r="F30" s="85"/>
      <c r="G30" s="86"/>
      <c r="H30" s="27">
        <f>SUM(H27:H29)</f>
        <v>7.07</v>
      </c>
    </row>
    <row r="31" spans="1:8" ht="12.75" customHeight="1">
      <c r="A31" s="76"/>
      <c r="B31" s="76"/>
      <c r="C31" s="76"/>
      <c r="D31" s="76"/>
      <c r="E31" s="76"/>
      <c r="F31" s="76"/>
      <c r="G31" s="76"/>
      <c r="H31" s="26"/>
    </row>
    <row r="32" spans="1:8" ht="12.75" customHeight="1">
      <c r="A32" s="76" t="s">
        <v>23</v>
      </c>
      <c r="B32" s="76"/>
      <c r="C32" s="76"/>
      <c r="D32" s="76"/>
      <c r="E32" s="76"/>
      <c r="F32" s="76"/>
      <c r="G32" s="76"/>
      <c r="H32" s="26">
        <v>3.9</v>
      </c>
    </row>
    <row r="33" spans="1:8" ht="12.75" customHeight="1">
      <c r="A33" s="76" t="s">
        <v>24</v>
      </c>
      <c r="B33" s="76"/>
      <c r="C33" s="76"/>
      <c r="D33" s="76"/>
      <c r="E33" s="76"/>
      <c r="F33" s="76"/>
      <c r="G33" s="76"/>
      <c r="H33" s="26">
        <v>0</v>
      </c>
    </row>
    <row r="34" spans="1:8" ht="12.75" customHeight="1">
      <c r="A34" s="76" t="s">
        <v>25</v>
      </c>
      <c r="B34" s="76"/>
      <c r="C34" s="76"/>
      <c r="D34" s="76"/>
      <c r="E34" s="76"/>
      <c r="F34" s="76"/>
      <c r="G34" s="76"/>
      <c r="H34" s="26">
        <v>1.28</v>
      </c>
    </row>
    <row r="35" spans="1:8" ht="12.75" customHeight="1">
      <c r="A35" s="84" t="s">
        <v>19</v>
      </c>
      <c r="B35" s="85"/>
      <c r="C35" s="85"/>
      <c r="D35" s="85"/>
      <c r="E35" s="85"/>
      <c r="F35" s="85"/>
      <c r="G35" s="86"/>
      <c r="H35" s="27">
        <f>SUM(H32:H34)</f>
        <v>5.18</v>
      </c>
    </row>
    <row r="36" spans="1:8" ht="12.75" customHeight="1">
      <c r="A36" s="76"/>
      <c r="B36" s="76"/>
      <c r="C36" s="76"/>
      <c r="D36" s="76"/>
      <c r="E36" s="76"/>
      <c r="F36" s="76"/>
      <c r="G36" s="76"/>
      <c r="H36" s="26"/>
    </row>
    <row r="37" spans="1:8" ht="12.75" customHeight="1">
      <c r="A37" s="84" t="s">
        <v>28</v>
      </c>
      <c r="B37" s="85"/>
      <c r="C37" s="85"/>
      <c r="D37" s="85"/>
      <c r="E37" s="85"/>
      <c r="F37" s="85"/>
      <c r="G37" s="86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7" t="s">
        <v>60</v>
      </c>
      <c r="B39" s="78"/>
      <c r="C39" s="78"/>
      <c r="D39" s="78"/>
      <c r="E39" s="78"/>
      <c r="F39" s="78"/>
      <c r="G39" s="78"/>
      <c r="H39" s="7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71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B5*12*I42</f>
        <v>18504.288</v>
      </c>
      <c r="I42" s="35">
        <v>2.16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12*B5*I43</f>
        <v>5397.084</v>
      </c>
      <c r="I43" s="35">
        <v>0.63</v>
      </c>
    </row>
    <row r="44" spans="1:9" ht="13.5" customHeight="1">
      <c r="A44" s="82" t="s">
        <v>32</v>
      </c>
      <c r="B44" s="83"/>
      <c r="C44" s="83"/>
      <c r="D44" s="83"/>
      <c r="E44" s="83"/>
      <c r="F44" s="83"/>
      <c r="G44" s="83"/>
      <c r="H44" s="28">
        <f>12*B5*I44</f>
        <v>2912.712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2912.712</v>
      </c>
      <c r="I45" s="35">
        <v>0.34</v>
      </c>
    </row>
    <row r="46" spans="1:9" ht="13.5" customHeight="1">
      <c r="A46" s="82" t="s">
        <v>34</v>
      </c>
      <c r="B46" s="83"/>
      <c r="C46" s="83"/>
      <c r="D46" s="83"/>
      <c r="E46" s="83"/>
      <c r="F46" s="83"/>
      <c r="G46" s="83"/>
      <c r="H46" s="28">
        <f>12*B5*I46</f>
        <v>1542.024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5311.415999999999</v>
      </c>
      <c r="I47" s="35">
        <v>0.62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1799.0279999999998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38379.263999999996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71</v>
      </c>
    </row>
    <row r="52" spans="1:9" ht="24" customHeight="1">
      <c r="A52" s="63" t="s">
        <v>80</v>
      </c>
      <c r="B52" s="64"/>
      <c r="C52" s="64"/>
      <c r="D52" s="64"/>
      <c r="E52" s="64"/>
      <c r="F52" s="64"/>
      <c r="G52" s="65"/>
      <c r="H52" s="28">
        <f>560*24.78+250+700</f>
        <v>14826.800000000001</v>
      </c>
      <c r="I52" s="35">
        <v>0.4</v>
      </c>
    </row>
    <row r="53" spans="1:8" ht="24.75" customHeight="1">
      <c r="A53" s="70" t="s">
        <v>54</v>
      </c>
      <c r="B53" s="71"/>
      <c r="C53" s="71"/>
      <c r="D53" s="71"/>
      <c r="E53" s="71"/>
      <c r="F53" s="71"/>
      <c r="G53" s="72"/>
      <c r="H53" s="28">
        <f>8*426.3*I53</f>
        <v>0</v>
      </c>
    </row>
    <row r="54" spans="1:8" ht="24.75" customHeight="1">
      <c r="A54" s="70" t="s">
        <v>55</v>
      </c>
      <c r="B54" s="71"/>
      <c r="C54" s="71"/>
      <c r="D54" s="71"/>
      <c r="E54" s="71"/>
      <c r="F54" s="71"/>
      <c r="G54" s="72"/>
      <c r="H54" s="28">
        <f>8*426.3*I54</f>
        <v>0</v>
      </c>
    </row>
    <row r="55" spans="1:8" ht="36" customHeight="1">
      <c r="A55" s="70" t="s">
        <v>56</v>
      </c>
      <c r="B55" s="71"/>
      <c r="C55" s="71"/>
      <c r="D55" s="71"/>
      <c r="E55" s="71"/>
      <c r="F55" s="71"/>
      <c r="G55" s="72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14826.800000000001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71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f>12*B5*I59</f>
        <v>18761.291999999998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18761.291999999998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7" t="s">
        <v>61</v>
      </c>
      <c r="B63" s="78"/>
      <c r="C63" s="78"/>
      <c r="D63" s="78"/>
      <c r="E63" s="78"/>
      <c r="F63" s="78"/>
      <c r="G63" s="78"/>
      <c r="H63" s="7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71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9080.807999999999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6425.099999999999</v>
      </c>
      <c r="I67" s="35">
        <v>0.75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10794.168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2056.0319999999997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B5*I70*12</f>
        <v>3769.392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1285.0199999999998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33410.52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71</v>
      </c>
    </row>
    <row r="75" spans="1:8" ht="59.25" customHeight="1">
      <c r="A75" s="63" t="s">
        <v>73</v>
      </c>
      <c r="B75" s="64"/>
      <c r="C75" s="64"/>
      <c r="D75" s="64"/>
      <c r="E75" s="64"/>
      <c r="F75" s="64"/>
      <c r="G75" s="65"/>
      <c r="H75" s="28">
        <f>13096.98+2831.53+9978.91</f>
        <v>25907.42</v>
      </c>
    </row>
    <row r="76" spans="1:8" ht="34.5" customHeight="1">
      <c r="A76" s="70" t="s">
        <v>53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25907.42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71</v>
      </c>
    </row>
    <row r="80" spans="1:8" ht="28.5" customHeight="1">
      <c r="A80" s="63" t="s">
        <v>79</v>
      </c>
      <c r="B80" s="64"/>
      <c r="C80" s="64"/>
      <c r="D80" s="64"/>
      <c r="E80" s="64"/>
      <c r="F80" s="64"/>
      <c r="G80" s="65"/>
      <c r="H80" s="28">
        <v>0</v>
      </c>
    </row>
    <row r="81" spans="1:8" ht="24.75" customHeight="1">
      <c r="A81" s="63" t="s">
        <v>50</v>
      </c>
      <c r="B81" s="64"/>
      <c r="C81" s="64"/>
      <c r="D81" s="64"/>
      <c r="E81" s="64"/>
      <c r="F81" s="64"/>
      <c r="G81" s="65"/>
      <c r="H81" s="28">
        <v>0</v>
      </c>
    </row>
    <row r="82" spans="1:8" ht="30.75" customHeight="1">
      <c r="A82" s="70" t="s">
        <v>51</v>
      </c>
      <c r="B82" s="71"/>
      <c r="C82" s="71"/>
      <c r="D82" s="71"/>
      <c r="E82" s="71"/>
      <c r="F82" s="71"/>
      <c r="G82" s="72"/>
      <c r="H82" s="28">
        <v>0</v>
      </c>
    </row>
    <row r="83" spans="1:8" ht="24.75" customHeight="1">
      <c r="A83" s="70" t="s">
        <v>52</v>
      </c>
      <c r="B83" s="71"/>
      <c r="C83" s="71"/>
      <c r="D83" s="71"/>
      <c r="E83" s="71"/>
      <c r="F83" s="71"/>
      <c r="G83" s="72"/>
      <c r="H83" s="28">
        <v>0</v>
      </c>
    </row>
    <row r="84" spans="1:8" ht="69" customHeight="1">
      <c r="A84" s="73" t="s">
        <v>78</v>
      </c>
      <c r="B84" s="74"/>
      <c r="C84" s="74"/>
      <c r="D84" s="74"/>
      <c r="E84" s="74"/>
      <c r="F84" s="74"/>
      <c r="G84" s="75"/>
      <c r="H84" s="28">
        <f>4600+140+367.1+398.6+91.4+462.9+460</f>
        <v>6520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6520</v>
      </c>
    </row>
    <row r="86" spans="1:8" ht="12.75">
      <c r="A86" s="6"/>
      <c r="B86" s="7"/>
      <c r="C86" s="7"/>
      <c r="D86" s="7"/>
      <c r="E86" s="7"/>
      <c r="F86" s="7"/>
      <c r="G86" s="7"/>
      <c r="H86" s="39"/>
    </row>
    <row r="87" spans="1:8" ht="12.75">
      <c r="A87" s="6"/>
      <c r="B87" s="7"/>
      <c r="C87" s="7"/>
      <c r="D87" s="7"/>
      <c r="E87" s="7"/>
      <c r="F87" s="7"/>
      <c r="G87" s="7"/>
      <c r="H87" s="39"/>
    </row>
    <row r="88" ht="12.75">
      <c r="H88" s="33"/>
    </row>
    <row r="89" ht="12.75">
      <c r="A89" t="s">
        <v>65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2012-02-03T07:20:23Z</cp:lastPrinted>
  <dcterms:created xsi:type="dcterms:W3CDTF">2008-05-04T04:13:06Z</dcterms:created>
  <dcterms:modified xsi:type="dcterms:W3CDTF">2015-04-15T02:30:43Z</dcterms:modified>
  <cp:category/>
  <cp:version/>
  <cp:contentType/>
  <cp:contentStatus/>
</cp:coreProperties>
</file>