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<sst xmlns="http://schemas.openxmlformats.org/spreadsheetml/2006/main" count="245" uniqueCount="147">
  <si>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</si>
  <si>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</si>
  <si>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</si>
  <si>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</si>
  <si>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</si>
  <si>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</si>
  <si>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</si>
  <si>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</si>
  <si>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</si>
  <si>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</si>
  <si>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</si>
  <si>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</si>
  <si>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</si>
  <si>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</si>
  <si>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</si>
  <si>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</si>
  <si>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</si>
  <si>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</si>
  <si>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</si>
  <si>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</si>
  <si>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</si>
  <si>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</si>
  <si>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</si>
  <si>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</si>
  <si>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</si>
  <si>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</si>
  <si>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</si>
  <si>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</si>
  <si>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</si>
  <si>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</si>
  <si>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</si>
  <si>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</si>
  <si>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</si>
  <si>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</si>
  <si>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</si>
  <si>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</si>
  <si>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</si>
  <si>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</si>
  <si>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</si>
  <si>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</si>
  <si>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</si>
  <si>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</si>
  <si>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</si>
  <si>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</si>
  <si>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</si>
  <si>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</si>
  <si>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</si>
  <si>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</si>
  <si>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</si>
  <si>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</si>
  <si>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</si>
  <si>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</si>
  <si>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</si>
  <si>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</si>
  <si>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</si>
  <si>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</si>
  <si>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</si>
  <si>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</si>
  <si>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</si>
  <si>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</si>
  <si>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</si>
  <si>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</si>
  <si>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 xml:space="preserve">Структура плановых затрат </t>
  </si>
  <si>
    <t>Директор ООО "УК "Ленинский массив"______________________________В.П.Карелин</t>
  </si>
  <si>
    <t>4,33 руб/кв.м/мес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</si>
  <si>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мусора– </t>
    </r>
    <r>
      <rPr>
        <sz val="8"/>
        <color indexed="12"/>
        <rFont val="Arial Cyr"/>
        <family val="0"/>
      </rPr>
      <t xml:space="preserve">выполняется собственниками самостоятельно 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              </t>
    </r>
    <r>
      <rPr>
        <b/>
        <sz val="8"/>
        <rFont val="Arial Cyr"/>
        <family val="0"/>
      </rPr>
      <t xml:space="preserve"> </t>
    </r>
  </si>
  <si>
    <t>ул. Первомайская,171</t>
  </si>
  <si>
    <t>331,2</t>
  </si>
  <si>
    <t>8 шт.</t>
  </si>
  <si>
    <t>Отчет ООО "УК "Ленинский массив"</t>
  </si>
  <si>
    <t>Начислено за 2013г.</t>
  </si>
  <si>
    <t>Оплачено  за 2013г.</t>
  </si>
  <si>
    <t>Затраты за 2013г.</t>
  </si>
  <si>
    <t>Итог на 31.12.2013г.</t>
  </si>
  <si>
    <t>по содержанию и ремонту общего имущества в многоквартирном доме за период: 2013г.</t>
  </si>
  <si>
    <t>Сумма за 2013г.</t>
  </si>
  <si>
    <t>28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</si>
  <si>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</si>
  <si>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</si>
  <si>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-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-Очистка контейнерной площадки от льда и мусора</t>
    </r>
    <r>
      <rPr>
        <sz val="8"/>
        <color indexed="12"/>
        <rFont val="Arial Cyr"/>
        <family val="2"/>
      </rPr>
      <t xml:space="preserve"> -</t>
    </r>
    <r>
      <rPr>
        <b/>
        <sz val="8"/>
        <rFont val="Arial Cyr"/>
        <family val="0"/>
      </rPr>
      <t xml:space="preserve"> май, июнь,июль, август</t>
    </r>
    <r>
      <rPr>
        <sz val="8"/>
        <color indexed="12"/>
        <rFont val="Arial Cyr"/>
        <family val="2"/>
      </rPr>
      <t xml:space="preserve">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</si>
  <si>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 -Сброс снега с кровли- февраль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</si>
  <si>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</si>
  <si>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                                         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</si>
  <si>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мусора– </t>
    </r>
    <r>
      <rPr>
        <sz val="8"/>
        <color indexed="12"/>
        <rFont val="Arial Cyr"/>
        <family val="0"/>
      </rPr>
      <t xml:space="preserve">выполняется собственниками самостоятельно </t>
    </r>
    <r>
      <rPr>
        <b/>
        <sz val="8"/>
        <color indexed="12"/>
        <rFont val="Arial Cyr"/>
        <family val="0"/>
      </rPr>
      <t xml:space="preserve">                                                                      </t>
    </r>
  </si>
  <si>
    <t>26 чел.</t>
  </si>
  <si>
    <t>по содержанию и ремонту общего имущества в многоквартирном доме за период: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</si>
  <si>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</si>
  <si>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</si>
  <si>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</si>
  <si>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</si>
  <si>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</si>
  <si>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</si>
  <si>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</si>
  <si>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</si>
  <si>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</si>
  <si>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</si>
  <si>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</si>
  <si>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</si>
  <si>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</si>
  <si>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</si>
  <si>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</si>
  <si>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</si>
  <si>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</si>
  <si>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</si>
  <si>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</si>
  <si>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</si>
  <si>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</si>
  <si>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</si>
  <si>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</si>
  <si>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</si>
  <si>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</si>
  <si>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</si>
  <si>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</si>
  <si>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</si>
  <si>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</si>
  <si>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</si>
  <si>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</si>
  <si>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</si>
  <si>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</si>
  <si>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09.10.14</t>
  </si>
  <si>
    <t>11:00</t>
  </si>
  <si>
    <t>12:00</t>
  </si>
  <si>
    <t>Замена вводного автомата.</t>
  </si>
  <si>
    <t>Автомат 32А - (2п) - 1 шт.</t>
  </si>
  <si>
    <t>квартира</t>
  </si>
  <si>
    <t/>
  </si>
  <si>
    <t>ул.Первомайская,171</t>
  </si>
  <si>
    <t>Содержание общего имущества</t>
  </si>
  <si>
    <t>СОИ (системы)</t>
  </si>
  <si>
    <t>Электроснабжение</t>
  </si>
  <si>
    <t>20.06.14</t>
  </si>
  <si>
    <t>13:00</t>
  </si>
  <si>
    <t>14:00</t>
  </si>
  <si>
    <t>Окос травы - 60 кв.м.</t>
  </si>
  <si>
    <t>бензин -0,6 л/час.</t>
  </si>
  <si>
    <t>мн.дом</t>
  </si>
  <si>
    <t>СОИ (работы)</t>
  </si>
  <si>
    <t>Сезонные работы</t>
  </si>
  <si>
    <t>20.01.14</t>
  </si>
  <si>
    <t>15:00</t>
  </si>
  <si>
    <t>Сброс снега : навесы - 12 м/п,козырёк - 2 кв.м.</t>
  </si>
  <si>
    <t>21.02.14</t>
  </si>
  <si>
    <t>16:00</t>
  </si>
  <si>
    <t>Осмотр печи, дымохода.</t>
  </si>
  <si>
    <t>Специальные общедомовые технические устройства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</si>
  <si>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-   </t>
    </r>
    <r>
      <rPr>
        <b/>
        <sz val="8"/>
        <rFont val="Arial Cyr"/>
        <family val="0"/>
      </rPr>
      <t xml:space="preserve">Скос травы (июнь)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</si>
  <si>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 -Сброс снега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</si>
</sst>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1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0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6" fillId="0" borderId="0" xfId="0" applyNumberFormat="1" applyFont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0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0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0" fillId="29" borderId="0" xfId="53" applyFill="1" applyAlignment="1">
      <alignment/>
      <protection/>
    </xf>
    <xf numFmtId="0" fontId="0" fillId="29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6"/>
  <sheetViews>
    <sheetView tabSelected="1" workbookViewId="0" topLeftCell="A84">
      <selection activeCell="B17" sqref="B17"/>
    </sheetView>
  </sheetViews>
  <sheetFormatPr defaultColWidth="9.00390625" defaultRowHeight="12.75"/>
  <cols>
    <col min="1" max="1" width="19.375" style="0" customWidth="1"/>
    <col min="2" max="3" width="10.75390625" style="0" customWidth="1"/>
    <col min="4" max="4" width="12.875" style="0" customWidth="1"/>
    <col min="5" max="5" width="11.875" style="0" customWidth="1"/>
    <col min="6" max="6" width="8.125" style="0" customWidth="1"/>
    <col min="7" max="7" width="12.875" style="0" customWidth="1"/>
    <col min="8" max="8" width="0.6171875" style="33" customWidth="1"/>
    <col min="9" max="9" width="19.75390625" style="0" hidden="1" customWidth="1"/>
  </cols>
  <sheetData>
    <row r="1" spans="1:8" ht="15.75">
      <c r="A1" s="75" t="s">
        <v>69</v>
      </c>
      <c r="B1" s="75"/>
      <c r="C1" s="75"/>
      <c r="D1" s="75"/>
      <c r="E1" s="75"/>
      <c r="F1" s="75"/>
      <c r="G1" s="75"/>
      <c r="H1" s="31"/>
    </row>
    <row r="2" spans="1:8" ht="12.75" customHeight="1">
      <c r="A2" s="76" t="s">
        <v>85</v>
      </c>
      <c r="B2" s="76"/>
      <c r="C2" s="76"/>
      <c r="D2" s="76"/>
      <c r="E2" s="76"/>
      <c r="F2" s="76"/>
      <c r="G2" s="76"/>
      <c r="H2" s="32"/>
    </row>
    <row r="3" spans="1:7" ht="12.75" customHeight="1">
      <c r="A3" s="9"/>
      <c r="B3" s="9"/>
      <c r="C3" s="9"/>
      <c r="D3" s="9"/>
      <c r="E3" s="9"/>
      <c r="F3" s="9"/>
      <c r="G3" s="9"/>
    </row>
    <row r="4" spans="1:8" s="15" customFormat="1" ht="11.25">
      <c r="A4" s="12" t="s">
        <v>6</v>
      </c>
      <c r="B4" s="30" t="s">
        <v>66</v>
      </c>
      <c r="C4" s="3"/>
      <c r="D4" s="12" t="s">
        <v>11</v>
      </c>
      <c r="E4" s="13"/>
      <c r="F4" s="14"/>
      <c r="G4" s="30" t="s">
        <v>64</v>
      </c>
      <c r="H4" s="34"/>
    </row>
    <row r="5" spans="1:8" s="15" customFormat="1" ht="11.25">
      <c r="A5" s="12" t="s">
        <v>7</v>
      </c>
      <c r="B5" s="30" t="s">
        <v>67</v>
      </c>
      <c r="C5" s="16"/>
      <c r="D5" s="12" t="s">
        <v>16</v>
      </c>
      <c r="E5" s="13"/>
      <c r="F5" s="14"/>
      <c r="G5" s="30" t="s">
        <v>57</v>
      </c>
      <c r="H5" s="34"/>
    </row>
    <row r="6" spans="1:8" s="15" customFormat="1" ht="11.25">
      <c r="A6" s="12" t="s">
        <v>8</v>
      </c>
      <c r="B6" s="30" t="s">
        <v>84</v>
      </c>
      <c r="C6" s="13"/>
      <c r="D6" s="12" t="s">
        <v>12</v>
      </c>
      <c r="E6" s="13"/>
      <c r="F6" s="14"/>
      <c r="G6" s="30" t="s">
        <v>61</v>
      </c>
      <c r="H6" s="34"/>
    </row>
    <row r="7" spans="1:8" s="15" customFormat="1" ht="11.25">
      <c r="A7" s="12" t="s">
        <v>9</v>
      </c>
      <c r="B7" s="30" t="s">
        <v>68</v>
      </c>
      <c r="C7" s="3"/>
      <c r="D7" s="17" t="s">
        <v>13</v>
      </c>
      <c r="E7" s="3"/>
      <c r="F7" s="3"/>
      <c r="G7" s="30" t="s">
        <v>58</v>
      </c>
      <c r="H7" s="34"/>
    </row>
    <row r="8" spans="1:8" s="15" customFormat="1" ht="12.75">
      <c r="A8" s="12" t="s">
        <v>10</v>
      </c>
      <c r="B8" s="30" t="s">
        <v>56</v>
      </c>
      <c r="C8" s="3"/>
      <c r="D8" s="2"/>
      <c r="E8" s="2"/>
      <c r="F8" s="2"/>
      <c r="G8" s="2"/>
      <c r="H8" s="34"/>
    </row>
    <row r="9" spans="1:7" ht="9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</row>
    <row r="11" spans="1:7" ht="12.75" customHeight="1" hidden="1">
      <c r="A11" s="24" t="s">
        <v>1</v>
      </c>
      <c r="B11" s="18"/>
      <c r="C11" s="19"/>
      <c r="D11" s="18"/>
      <c r="E11" s="1"/>
      <c r="F11" s="1"/>
      <c r="G11" s="1"/>
    </row>
    <row r="12" spans="1:7" ht="12.75" customHeight="1" hidden="1">
      <c r="A12" s="24" t="s">
        <v>2</v>
      </c>
      <c r="B12" s="18"/>
      <c r="C12" s="18"/>
      <c r="D12" s="18"/>
      <c r="E12" s="1"/>
      <c r="F12" s="1"/>
      <c r="G12" s="1"/>
    </row>
    <row r="13" spans="1:7" ht="12.75" customHeight="1" hidden="1">
      <c r="A13" s="24" t="s">
        <v>14</v>
      </c>
      <c r="B13" s="18"/>
      <c r="C13" s="18"/>
      <c r="D13" s="18"/>
      <c r="E13" s="10"/>
      <c r="F13" s="10"/>
      <c r="G13" s="1"/>
    </row>
    <row r="14" spans="1:7" ht="12.75" customHeight="1" hidden="1">
      <c r="A14" s="24" t="s">
        <v>15</v>
      </c>
      <c r="B14" s="18"/>
      <c r="C14" s="18"/>
      <c r="D14" s="18"/>
      <c r="E14" s="10"/>
      <c r="F14" s="10"/>
      <c r="G14" s="1"/>
    </row>
    <row r="15" spans="1:7" ht="12.75">
      <c r="A15" s="24" t="s">
        <v>86</v>
      </c>
      <c r="B15" s="20">
        <f>8703.96+17209.14</f>
        <v>25913.1</v>
      </c>
      <c r="C15" s="20">
        <v>20587.44</v>
      </c>
      <c r="D15" s="20">
        <f>SUM(B15:C15)</f>
        <v>46500.53999999999</v>
      </c>
      <c r="E15" s="1"/>
      <c r="F15" s="1"/>
      <c r="G15" s="1"/>
    </row>
    <row r="16" spans="1:7" ht="12.75">
      <c r="A16" s="5" t="s">
        <v>87</v>
      </c>
      <c r="B16" s="20">
        <f>3919.97+17294.52</f>
        <v>21214.49</v>
      </c>
      <c r="C16" s="20">
        <v>15517.11</v>
      </c>
      <c r="D16" s="20">
        <f>SUM(B16:C16)</f>
        <v>36731.600000000006</v>
      </c>
      <c r="E16" s="1"/>
      <c r="F16" s="1"/>
      <c r="G16" s="1"/>
    </row>
    <row r="17" spans="1:7" ht="12.75">
      <c r="A17" s="5" t="s">
        <v>88</v>
      </c>
      <c r="B17" s="40">
        <f>G49+G56+G61</f>
        <v>24793.327999999998</v>
      </c>
      <c r="C17" s="40">
        <f>G72+G77+G85</f>
        <v>16632.92</v>
      </c>
      <c r="D17" s="40">
        <f>SUM(B17:C17)</f>
        <v>41426.24799999999</v>
      </c>
      <c r="E17" s="1"/>
      <c r="F17" s="1"/>
      <c r="G17" s="1"/>
    </row>
    <row r="18" spans="1:7" ht="12.75">
      <c r="A18" s="5" t="s">
        <v>89</v>
      </c>
      <c r="B18" s="36">
        <f>B16-B17</f>
        <v>-3578.837999999996</v>
      </c>
      <c r="C18" s="36">
        <f>C16-C17</f>
        <v>-1115.8099999999977</v>
      </c>
      <c r="D18" s="36">
        <f>SUM(B18:C18)</f>
        <v>-4694.647999999994</v>
      </c>
      <c r="E18" s="1"/>
      <c r="F18" s="1"/>
      <c r="G18" s="1"/>
    </row>
    <row r="19" spans="1:7" ht="6" customHeight="1">
      <c r="A19" s="1"/>
      <c r="B19" s="21"/>
      <c r="C19" s="21"/>
      <c r="D19" s="21"/>
      <c r="E19" s="1"/>
      <c r="F19" s="1"/>
      <c r="G19" s="1"/>
    </row>
    <row r="20" spans="1:7" ht="12.75">
      <c r="A20" s="11"/>
      <c r="B20" s="22"/>
      <c r="C20" s="23" t="s">
        <v>90</v>
      </c>
      <c r="D20" s="37">
        <f>D18</f>
        <v>-4694.647999999994</v>
      </c>
      <c r="G20" s="8"/>
    </row>
    <row r="21" spans="2:7" ht="6.75" customHeight="1">
      <c r="B21" s="22"/>
      <c r="C21" s="22"/>
      <c r="D21" s="38"/>
      <c r="G21" s="8"/>
    </row>
    <row r="22" spans="1:7" ht="12.75">
      <c r="A22" s="11"/>
      <c r="B22" s="22"/>
      <c r="C22" s="23" t="s">
        <v>91</v>
      </c>
      <c r="D22" s="37">
        <v>-137795.768</v>
      </c>
      <c r="G22" s="8"/>
    </row>
    <row r="23" spans="2:7" ht="5.25" customHeight="1">
      <c r="B23" s="22"/>
      <c r="C23" s="22"/>
      <c r="D23" s="38"/>
      <c r="G23" s="8"/>
    </row>
    <row r="24" spans="1:7" ht="12.75">
      <c r="A24" s="11"/>
      <c r="B24" s="22"/>
      <c r="C24" s="23" t="s">
        <v>92</v>
      </c>
      <c r="D24" s="37">
        <f>D20+D22</f>
        <v>-142490.416</v>
      </c>
      <c r="G24" s="8"/>
    </row>
    <row r="25" spans="1:7" ht="12.75" customHeight="1">
      <c r="A25" s="1"/>
      <c r="B25" s="1"/>
      <c r="C25" s="1"/>
      <c r="D25" s="1"/>
      <c r="E25" s="1"/>
      <c r="F25" s="1"/>
      <c r="G25" s="1"/>
    </row>
    <row r="26" spans="1:7" ht="12.75" customHeight="1">
      <c r="A26" s="81" t="s">
        <v>62</v>
      </c>
      <c r="B26" s="82"/>
      <c r="C26" s="82"/>
      <c r="D26" s="82"/>
      <c r="E26" s="82"/>
      <c r="F26" s="82"/>
      <c r="G26" s="25" t="s">
        <v>20</v>
      </c>
    </row>
    <row r="27" spans="1:7" ht="12.75" customHeight="1">
      <c r="A27" s="80" t="s">
        <v>21</v>
      </c>
      <c r="B27" s="80"/>
      <c r="C27" s="80"/>
      <c r="D27" s="80"/>
      <c r="E27" s="80"/>
      <c r="F27" s="80"/>
      <c r="G27" s="26">
        <v>3.93</v>
      </c>
    </row>
    <row r="28" spans="1:7" ht="12.75" customHeight="1">
      <c r="A28" s="80" t="s">
        <v>22</v>
      </c>
      <c r="B28" s="80"/>
      <c r="C28" s="80"/>
      <c r="D28" s="80"/>
      <c r="E28" s="80"/>
      <c r="F28" s="80"/>
      <c r="G28" s="26">
        <v>0.4</v>
      </c>
    </row>
    <row r="29" spans="1:7" ht="12.75" customHeight="1">
      <c r="A29" s="80" t="s">
        <v>17</v>
      </c>
      <c r="B29" s="80"/>
      <c r="C29" s="80"/>
      <c r="D29" s="80"/>
      <c r="E29" s="80"/>
      <c r="F29" s="80"/>
      <c r="G29" s="26">
        <v>2.19</v>
      </c>
    </row>
    <row r="30" spans="1:7" ht="12.75" customHeight="1">
      <c r="A30" s="77" t="s">
        <v>18</v>
      </c>
      <c r="B30" s="78"/>
      <c r="C30" s="78"/>
      <c r="D30" s="78"/>
      <c r="E30" s="78"/>
      <c r="F30" s="79"/>
      <c r="G30" s="27">
        <f>SUM(G27:G29)</f>
        <v>6.52</v>
      </c>
    </row>
    <row r="31" spans="1:7" ht="12.75" customHeight="1">
      <c r="A31" s="80"/>
      <c r="B31" s="80"/>
      <c r="C31" s="80"/>
      <c r="D31" s="80"/>
      <c r="E31" s="80"/>
      <c r="F31" s="80"/>
      <c r="G31" s="26"/>
    </row>
    <row r="32" spans="1:7" ht="12.75" customHeight="1">
      <c r="A32" s="80" t="s">
        <v>23</v>
      </c>
      <c r="B32" s="80"/>
      <c r="C32" s="80"/>
      <c r="D32" s="80"/>
      <c r="E32" s="80"/>
      <c r="F32" s="80"/>
      <c r="G32" s="26">
        <v>3.9</v>
      </c>
    </row>
    <row r="33" spans="1:7" ht="12.75" customHeight="1">
      <c r="A33" s="80" t="s">
        <v>24</v>
      </c>
      <c r="B33" s="80"/>
      <c r="C33" s="80"/>
      <c r="D33" s="80"/>
      <c r="E33" s="80"/>
      <c r="F33" s="80"/>
      <c r="G33" s="26">
        <v>0</v>
      </c>
    </row>
    <row r="34" spans="1:7" ht="12.75" customHeight="1">
      <c r="A34" s="80" t="s">
        <v>25</v>
      </c>
      <c r="B34" s="80"/>
      <c r="C34" s="80"/>
      <c r="D34" s="80"/>
      <c r="E34" s="80"/>
      <c r="F34" s="80"/>
      <c r="G34" s="26">
        <v>1.28</v>
      </c>
    </row>
    <row r="35" spans="1:7" ht="12.75" customHeight="1">
      <c r="A35" s="77" t="s">
        <v>19</v>
      </c>
      <c r="B35" s="78"/>
      <c r="C35" s="78"/>
      <c r="D35" s="78"/>
      <c r="E35" s="78"/>
      <c r="F35" s="79"/>
      <c r="G35" s="27">
        <f>SUM(G32:G34)</f>
        <v>5.18</v>
      </c>
    </row>
    <row r="36" spans="1:7" ht="12.75" customHeight="1">
      <c r="A36" s="80"/>
      <c r="B36" s="80"/>
      <c r="C36" s="80"/>
      <c r="D36" s="80"/>
      <c r="E36" s="80"/>
      <c r="F36" s="80"/>
      <c r="G36" s="26"/>
    </row>
    <row r="37" spans="1:7" ht="12.75" customHeight="1">
      <c r="A37" s="77" t="s">
        <v>28</v>
      </c>
      <c r="B37" s="78"/>
      <c r="C37" s="78"/>
      <c r="D37" s="78"/>
      <c r="E37" s="78"/>
      <c r="F37" s="79"/>
      <c r="G37" s="27">
        <f>G30+G35</f>
        <v>11.7</v>
      </c>
    </row>
    <row r="38" spans="1:7" ht="12.75" customHeight="1">
      <c r="A38" s="1"/>
      <c r="B38" s="1"/>
      <c r="C38" s="1"/>
      <c r="D38" s="1"/>
      <c r="E38" s="1"/>
      <c r="F38" s="1"/>
      <c r="G38" s="1"/>
    </row>
    <row r="39" spans="1:7" ht="13.5">
      <c r="A39" s="69" t="s">
        <v>59</v>
      </c>
      <c r="B39" s="70"/>
      <c r="C39" s="70"/>
      <c r="D39" s="70"/>
      <c r="E39" s="70"/>
      <c r="F39" s="70"/>
      <c r="G39" s="71"/>
    </row>
    <row r="40" spans="1:7" ht="6" customHeight="1">
      <c r="A40" s="1"/>
      <c r="B40" s="1"/>
      <c r="C40" s="1"/>
      <c r="D40" s="1"/>
      <c r="E40" s="1"/>
      <c r="F40" s="1"/>
      <c r="G40" s="1"/>
    </row>
    <row r="41" spans="1:7" ht="12.75">
      <c r="A41" s="60" t="s">
        <v>29</v>
      </c>
      <c r="B41" s="61"/>
      <c r="C41" s="61"/>
      <c r="D41" s="62"/>
      <c r="E41" s="62"/>
      <c r="F41" s="63"/>
      <c r="G41" s="4" t="s">
        <v>93</v>
      </c>
    </row>
    <row r="42" spans="1:8" ht="47.25" customHeight="1">
      <c r="A42" s="57" t="s">
        <v>30</v>
      </c>
      <c r="B42" s="58"/>
      <c r="C42" s="58"/>
      <c r="D42" s="58"/>
      <c r="E42" s="58"/>
      <c r="F42" s="59"/>
      <c r="G42" s="28">
        <f>12*B5*H42</f>
        <v>7471.8719999999985</v>
      </c>
      <c r="H42" s="35">
        <v>1.88</v>
      </c>
    </row>
    <row r="43" spans="1:8" ht="24.75" customHeight="1">
      <c r="A43" s="64" t="s">
        <v>31</v>
      </c>
      <c r="B43" s="65"/>
      <c r="C43" s="65"/>
      <c r="D43" s="65"/>
      <c r="E43" s="65"/>
      <c r="F43" s="66"/>
      <c r="G43" s="28">
        <f>12*B5*H43</f>
        <v>2503.872</v>
      </c>
      <c r="H43" s="35">
        <v>0.63</v>
      </c>
    </row>
    <row r="44" spans="1:8" ht="13.5" customHeight="1">
      <c r="A44" s="67" t="s">
        <v>32</v>
      </c>
      <c r="B44" s="68"/>
      <c r="C44" s="68"/>
      <c r="D44" s="68"/>
      <c r="E44" s="68"/>
      <c r="F44" s="68"/>
      <c r="G44" s="28">
        <f>12*B5*H44</f>
        <v>1351.296</v>
      </c>
      <c r="H44" s="35">
        <v>0.34</v>
      </c>
    </row>
    <row r="45" spans="1:8" ht="24.75" customHeight="1">
      <c r="A45" s="64" t="s">
        <v>33</v>
      </c>
      <c r="B45" s="65"/>
      <c r="C45" s="65"/>
      <c r="D45" s="65"/>
      <c r="E45" s="65"/>
      <c r="F45" s="66"/>
      <c r="G45" s="28">
        <f>12*B5*H45</f>
        <v>1351.296</v>
      </c>
      <c r="H45" s="35">
        <v>0.34</v>
      </c>
    </row>
    <row r="46" spans="1:8" ht="13.5" customHeight="1">
      <c r="A46" s="67" t="s">
        <v>34</v>
      </c>
      <c r="B46" s="68"/>
      <c r="C46" s="68"/>
      <c r="D46" s="68"/>
      <c r="E46" s="68"/>
      <c r="F46" s="68"/>
      <c r="G46" s="28">
        <f>12*B5*H46</f>
        <v>715.3919999999999</v>
      </c>
      <c r="H46" s="35">
        <v>0.18</v>
      </c>
    </row>
    <row r="47" spans="1:8" ht="47.25" customHeight="1">
      <c r="A47" s="57" t="s">
        <v>36</v>
      </c>
      <c r="B47" s="58"/>
      <c r="C47" s="58"/>
      <c r="D47" s="58"/>
      <c r="E47" s="58"/>
      <c r="F47" s="59"/>
      <c r="G47" s="28">
        <f>12*B5*H47</f>
        <v>1391.0399999999997</v>
      </c>
      <c r="H47" s="35">
        <v>0.35</v>
      </c>
    </row>
    <row r="48" spans="1:8" ht="24.75" customHeight="1">
      <c r="A48" s="64" t="s">
        <v>35</v>
      </c>
      <c r="B48" s="65"/>
      <c r="C48" s="65"/>
      <c r="D48" s="65"/>
      <c r="E48" s="65"/>
      <c r="F48" s="66"/>
      <c r="G48" s="28">
        <f>12*B5*H48</f>
        <v>834.6239999999999</v>
      </c>
      <c r="H48" s="35">
        <v>0.21</v>
      </c>
    </row>
    <row r="49" spans="1:7" ht="12.75">
      <c r="A49" s="6"/>
      <c r="B49" s="7"/>
      <c r="C49" s="7"/>
      <c r="D49" s="7"/>
      <c r="E49" s="7"/>
      <c r="F49" s="7"/>
      <c r="G49" s="29">
        <f>SUM(G42:G48)</f>
        <v>15619.391999999998</v>
      </c>
    </row>
    <row r="50" spans="1:7" ht="6" customHeight="1">
      <c r="A50" s="1"/>
      <c r="B50" s="1"/>
      <c r="C50" s="1"/>
      <c r="D50" s="1"/>
      <c r="E50" s="1"/>
      <c r="F50" s="1"/>
      <c r="G50" s="1"/>
    </row>
    <row r="51" spans="1:7" ht="12.75">
      <c r="A51" s="60" t="s">
        <v>37</v>
      </c>
      <c r="B51" s="61"/>
      <c r="C51" s="61"/>
      <c r="D51" s="62"/>
      <c r="E51" s="62"/>
      <c r="F51" s="63"/>
      <c r="G51" s="4" t="s">
        <v>93</v>
      </c>
    </row>
    <row r="52" spans="1:8" ht="24" customHeight="1">
      <c r="A52" s="57" t="s">
        <v>146</v>
      </c>
      <c r="B52" s="58"/>
      <c r="C52" s="58"/>
      <c r="D52" s="58"/>
      <c r="E52" s="58"/>
      <c r="F52" s="59"/>
      <c r="G52" s="28">
        <v>470</v>
      </c>
      <c r="H52" s="35">
        <v>0.4</v>
      </c>
    </row>
    <row r="53" spans="1:7" ht="24.75" customHeight="1">
      <c r="A53" s="64" t="s">
        <v>53</v>
      </c>
      <c r="B53" s="65"/>
      <c r="C53" s="65"/>
      <c r="D53" s="65"/>
      <c r="E53" s="65"/>
      <c r="F53" s="66"/>
      <c r="G53" s="28">
        <v>0</v>
      </c>
    </row>
    <row r="54" spans="1:7" ht="24.75" customHeight="1">
      <c r="A54" s="64" t="s">
        <v>54</v>
      </c>
      <c r="B54" s="65"/>
      <c r="C54" s="65"/>
      <c r="D54" s="65"/>
      <c r="E54" s="65"/>
      <c r="F54" s="66"/>
      <c r="G54" s="28">
        <v>0</v>
      </c>
    </row>
    <row r="55" spans="1:7" ht="36" customHeight="1">
      <c r="A55" s="64" t="s">
        <v>55</v>
      </c>
      <c r="B55" s="65"/>
      <c r="C55" s="65"/>
      <c r="D55" s="65"/>
      <c r="E55" s="65"/>
      <c r="F55" s="66"/>
      <c r="G55" s="28">
        <v>0</v>
      </c>
    </row>
    <row r="56" spans="1:7" ht="12.75">
      <c r="A56" s="6"/>
      <c r="B56" s="7"/>
      <c r="C56" s="7"/>
      <c r="D56" s="7"/>
      <c r="E56" s="7"/>
      <c r="F56" s="7"/>
      <c r="G56" s="29">
        <f>SUM(G52:G55)</f>
        <v>470</v>
      </c>
    </row>
    <row r="57" spans="1:7" ht="6" customHeight="1">
      <c r="A57" s="1"/>
      <c r="B57" s="1"/>
      <c r="C57" s="1"/>
      <c r="D57" s="1"/>
      <c r="E57" s="1"/>
      <c r="F57" s="1"/>
      <c r="G57" s="1"/>
    </row>
    <row r="58" spans="1:7" ht="12.75">
      <c r="A58" s="60" t="s">
        <v>45</v>
      </c>
      <c r="B58" s="61"/>
      <c r="C58" s="61"/>
      <c r="D58" s="62"/>
      <c r="E58" s="62"/>
      <c r="F58" s="63"/>
      <c r="G58" s="4" t="s">
        <v>93</v>
      </c>
    </row>
    <row r="59" spans="1:8" ht="12.75" customHeight="1">
      <c r="A59" s="57" t="s">
        <v>44</v>
      </c>
      <c r="B59" s="58"/>
      <c r="C59" s="58"/>
      <c r="D59" s="58"/>
      <c r="E59" s="58"/>
      <c r="F59" s="59"/>
      <c r="G59" s="28">
        <f>12*B5*H59</f>
        <v>8703.936</v>
      </c>
      <c r="H59" s="35">
        <v>2.19</v>
      </c>
    </row>
    <row r="60" spans="1:7" ht="24" customHeight="1">
      <c r="A60" s="57" t="s">
        <v>49</v>
      </c>
      <c r="B60" s="58"/>
      <c r="C60" s="58"/>
      <c r="D60" s="58"/>
      <c r="E60" s="58"/>
      <c r="F60" s="59"/>
      <c r="G60" s="28">
        <v>0</v>
      </c>
    </row>
    <row r="61" spans="1:7" ht="12.75">
      <c r="A61" s="6"/>
      <c r="B61" s="7"/>
      <c r="C61" s="7"/>
      <c r="D61" s="7"/>
      <c r="E61" s="7"/>
      <c r="F61" s="7"/>
      <c r="G61" s="29">
        <f>SUM(G59:G60)</f>
        <v>8703.936</v>
      </c>
    </row>
    <row r="62" spans="1:7" ht="11.25" customHeight="1">
      <c r="A62" s="1"/>
      <c r="B62" s="1"/>
      <c r="C62" s="1"/>
      <c r="D62" s="1"/>
      <c r="E62" s="1"/>
      <c r="F62" s="1"/>
      <c r="G62" s="1"/>
    </row>
    <row r="63" spans="1:7" ht="13.5">
      <c r="A63" s="69" t="s">
        <v>60</v>
      </c>
      <c r="B63" s="70"/>
      <c r="C63" s="70"/>
      <c r="D63" s="70"/>
      <c r="E63" s="70"/>
      <c r="F63" s="70"/>
      <c r="G63" s="71"/>
    </row>
    <row r="64" spans="1:7" ht="6" customHeight="1">
      <c r="A64" s="1"/>
      <c r="B64" s="1"/>
      <c r="C64" s="1"/>
      <c r="D64" s="1"/>
      <c r="E64" s="1"/>
      <c r="F64" s="1"/>
      <c r="G64" s="1"/>
    </row>
    <row r="65" spans="1:7" ht="12.75">
      <c r="A65" s="60" t="s">
        <v>43</v>
      </c>
      <c r="B65" s="61"/>
      <c r="C65" s="61"/>
      <c r="D65" s="62"/>
      <c r="E65" s="62"/>
      <c r="F65" s="63"/>
      <c r="G65" s="4" t="s">
        <v>93</v>
      </c>
    </row>
    <row r="66" spans="1:8" ht="36.75" customHeight="1">
      <c r="A66" s="57" t="s">
        <v>38</v>
      </c>
      <c r="B66" s="58"/>
      <c r="C66" s="58"/>
      <c r="D66" s="58"/>
      <c r="E66" s="58"/>
      <c r="F66" s="59"/>
      <c r="G66" s="28">
        <f>12*B5*H66</f>
        <v>4212.864</v>
      </c>
      <c r="H66" s="35">
        <v>1.06</v>
      </c>
    </row>
    <row r="67" spans="1:8" ht="24.75" customHeight="1">
      <c r="A67" s="64" t="s">
        <v>39</v>
      </c>
      <c r="B67" s="65"/>
      <c r="C67" s="65"/>
      <c r="D67" s="65"/>
      <c r="E67" s="65"/>
      <c r="F67" s="66"/>
      <c r="G67" s="28">
        <f>12*B5*H67</f>
        <v>3576.9599999999996</v>
      </c>
      <c r="H67" s="35">
        <v>0.9</v>
      </c>
    </row>
    <row r="68" spans="1:8" ht="36.75" customHeight="1">
      <c r="A68" s="57" t="s">
        <v>48</v>
      </c>
      <c r="B68" s="58"/>
      <c r="C68" s="58"/>
      <c r="D68" s="58"/>
      <c r="E68" s="58"/>
      <c r="F68" s="59"/>
      <c r="G68" s="28">
        <f>12*B5*H68</f>
        <v>5007.744</v>
      </c>
      <c r="H68" s="35">
        <v>1.26</v>
      </c>
    </row>
    <row r="69" spans="1:8" ht="24.75" customHeight="1">
      <c r="A69" s="64" t="s">
        <v>40</v>
      </c>
      <c r="B69" s="65"/>
      <c r="C69" s="65"/>
      <c r="D69" s="65"/>
      <c r="E69" s="65"/>
      <c r="F69" s="66"/>
      <c r="G69" s="28">
        <f>12*B5*H69</f>
        <v>953.8559999999999</v>
      </c>
      <c r="H69" s="35">
        <v>0.24</v>
      </c>
    </row>
    <row r="70" spans="1:8" ht="25.5" customHeight="1">
      <c r="A70" s="57" t="s">
        <v>41</v>
      </c>
      <c r="B70" s="58"/>
      <c r="C70" s="58"/>
      <c r="D70" s="58"/>
      <c r="E70" s="58"/>
      <c r="F70" s="59"/>
      <c r="G70" s="28">
        <f>12*B5*H70</f>
        <v>1748.7359999999999</v>
      </c>
      <c r="H70" s="35">
        <v>0.44</v>
      </c>
    </row>
    <row r="71" spans="1:8" ht="24.75" customHeight="1">
      <c r="A71" s="64" t="s">
        <v>42</v>
      </c>
      <c r="B71" s="65"/>
      <c r="C71" s="65"/>
      <c r="D71" s="65"/>
      <c r="E71" s="65"/>
      <c r="F71" s="66"/>
      <c r="G71" s="28">
        <f>12*B5*H71</f>
        <v>596.16</v>
      </c>
      <c r="H71" s="35">
        <v>0.15</v>
      </c>
    </row>
    <row r="72" spans="1:7" ht="12.75">
      <c r="A72" s="6"/>
      <c r="B72" s="7"/>
      <c r="C72" s="7"/>
      <c r="D72" s="7"/>
      <c r="E72" s="7"/>
      <c r="F72" s="7"/>
      <c r="G72" s="29">
        <f>SUM(G66:G71)</f>
        <v>16096.32</v>
      </c>
    </row>
    <row r="73" spans="1:7" ht="6" customHeight="1">
      <c r="A73" s="1"/>
      <c r="B73" s="1"/>
      <c r="C73" s="1"/>
      <c r="D73" s="1"/>
      <c r="E73" s="1"/>
      <c r="F73" s="1"/>
      <c r="G73" s="1"/>
    </row>
    <row r="74" spans="1:7" ht="12.75">
      <c r="A74" s="60" t="s">
        <v>46</v>
      </c>
      <c r="B74" s="61"/>
      <c r="C74" s="61"/>
      <c r="D74" s="62"/>
      <c r="E74" s="62"/>
      <c r="F74" s="63"/>
      <c r="G74" s="4" t="s">
        <v>93</v>
      </c>
    </row>
    <row r="75" spans="1:7" ht="22.5" customHeight="1">
      <c r="A75" s="57" t="s">
        <v>81</v>
      </c>
      <c r="B75" s="58"/>
      <c r="C75" s="58"/>
      <c r="D75" s="58"/>
      <c r="E75" s="58"/>
      <c r="F75" s="59"/>
      <c r="G75" s="28">
        <v>0</v>
      </c>
    </row>
    <row r="76" spans="1:7" ht="34.5" customHeight="1">
      <c r="A76" s="64" t="s">
        <v>52</v>
      </c>
      <c r="B76" s="65"/>
      <c r="C76" s="65"/>
      <c r="D76" s="65"/>
      <c r="E76" s="65"/>
      <c r="F76" s="66"/>
      <c r="G76" s="28">
        <v>0</v>
      </c>
    </row>
    <row r="77" spans="1:7" ht="12.75">
      <c r="A77" s="6"/>
      <c r="B77" s="7"/>
      <c r="C77" s="7"/>
      <c r="D77" s="7"/>
      <c r="E77" s="7"/>
      <c r="F77" s="7"/>
      <c r="G77" s="29">
        <f>SUM(G75:G76)</f>
        <v>0</v>
      </c>
    </row>
    <row r="78" spans="1:7" ht="6" customHeight="1">
      <c r="A78" s="1"/>
      <c r="B78" s="1"/>
      <c r="C78" s="1"/>
      <c r="D78" s="1"/>
      <c r="E78" s="1"/>
      <c r="F78" s="1"/>
      <c r="G78" s="1"/>
    </row>
    <row r="79" spans="1:7" ht="12.75">
      <c r="A79" s="60" t="s">
        <v>47</v>
      </c>
      <c r="B79" s="61"/>
      <c r="C79" s="61"/>
      <c r="D79" s="62"/>
      <c r="E79" s="62"/>
      <c r="F79" s="63"/>
      <c r="G79" s="4" t="s">
        <v>93</v>
      </c>
    </row>
    <row r="80" spans="1:7" ht="24" customHeight="1">
      <c r="A80" s="57" t="s">
        <v>82</v>
      </c>
      <c r="B80" s="58"/>
      <c r="C80" s="58"/>
      <c r="D80" s="58"/>
      <c r="E80" s="58"/>
      <c r="F80" s="59"/>
      <c r="G80" s="28">
        <v>0</v>
      </c>
    </row>
    <row r="81" spans="1:7" ht="24.75" customHeight="1">
      <c r="A81" s="57" t="s">
        <v>50</v>
      </c>
      <c r="B81" s="58"/>
      <c r="C81" s="58"/>
      <c r="D81" s="58"/>
      <c r="E81" s="58"/>
      <c r="F81" s="59"/>
      <c r="G81" s="28">
        <v>0</v>
      </c>
    </row>
    <row r="82" spans="1:7" ht="24.75" customHeight="1">
      <c r="A82" s="72" t="s">
        <v>83</v>
      </c>
      <c r="B82" s="73"/>
      <c r="C82" s="73"/>
      <c r="D82" s="73"/>
      <c r="E82" s="73"/>
      <c r="F82" s="74"/>
      <c r="G82" s="28">
        <v>0</v>
      </c>
    </row>
    <row r="83" spans="1:7" ht="24.75" customHeight="1">
      <c r="A83" s="64" t="s">
        <v>51</v>
      </c>
      <c r="B83" s="65"/>
      <c r="C83" s="65"/>
      <c r="D83" s="65"/>
      <c r="E83" s="65"/>
      <c r="F83" s="66"/>
      <c r="G83" s="28">
        <v>0</v>
      </c>
    </row>
    <row r="84" spans="1:7" ht="45.75" customHeight="1">
      <c r="A84" s="72" t="s">
        <v>145</v>
      </c>
      <c r="B84" s="73"/>
      <c r="C84" s="73"/>
      <c r="D84" s="73"/>
      <c r="E84" s="73"/>
      <c r="F84" s="74"/>
      <c r="G84" s="28">
        <v>536.6</v>
      </c>
    </row>
    <row r="85" spans="1:7" ht="12.75">
      <c r="A85" s="6"/>
      <c r="B85" s="7"/>
      <c r="C85" s="7"/>
      <c r="D85" s="7"/>
      <c r="E85" s="7"/>
      <c r="F85" s="7"/>
      <c r="G85" s="29">
        <f>G84</f>
        <v>536.6</v>
      </c>
    </row>
    <row r="86" spans="1:7" ht="6" customHeight="1">
      <c r="A86" s="6"/>
      <c r="B86" s="7"/>
      <c r="C86" s="7"/>
      <c r="D86" s="7"/>
      <c r="E86" s="7"/>
      <c r="F86" s="7"/>
      <c r="G86" s="39"/>
    </row>
    <row r="87" ht="12.75">
      <c r="G87" s="33"/>
    </row>
    <row r="88" ht="12.75">
      <c r="A88" t="s">
        <v>63</v>
      </c>
    </row>
    <row r="90" ht="0.75" customHeight="1"/>
    <row r="91" ht="12.75" hidden="1"/>
    <row r="92" spans="1:25" ht="12.75" hidden="1">
      <c r="A92" s="41" t="s">
        <v>94</v>
      </c>
      <c r="B92" s="41" t="s">
        <v>95</v>
      </c>
      <c r="C92" s="41" t="s">
        <v>96</v>
      </c>
      <c r="D92" s="41" t="s">
        <v>97</v>
      </c>
      <c r="E92" s="41" t="s">
        <v>98</v>
      </c>
      <c r="F92" s="41" t="s">
        <v>99</v>
      </c>
      <c r="G92" s="41" t="s">
        <v>100</v>
      </c>
      <c r="H92" s="41" t="s">
        <v>101</v>
      </c>
      <c r="I92" s="41" t="s">
        <v>102</v>
      </c>
      <c r="J92" s="41" t="s">
        <v>103</v>
      </c>
      <c r="K92" s="41" t="s">
        <v>104</v>
      </c>
      <c r="L92" s="41" t="s">
        <v>105</v>
      </c>
      <c r="M92" s="41" t="s">
        <v>106</v>
      </c>
      <c r="N92" s="41" t="s">
        <v>107</v>
      </c>
      <c r="O92" s="41" t="s">
        <v>108</v>
      </c>
      <c r="P92" s="41" t="s">
        <v>109</v>
      </c>
      <c r="Q92" s="41" t="s">
        <v>110</v>
      </c>
      <c r="R92" s="41" t="s">
        <v>111</v>
      </c>
      <c r="S92" s="41" t="s">
        <v>112</v>
      </c>
      <c r="T92" s="41" t="s">
        <v>113</v>
      </c>
      <c r="U92" s="41" t="s">
        <v>114</v>
      </c>
      <c r="V92" s="41" t="s">
        <v>115</v>
      </c>
      <c r="W92" s="41" t="s">
        <v>116</v>
      </c>
      <c r="X92" s="41" t="s">
        <v>117</v>
      </c>
      <c r="Y92" s="41" t="s">
        <v>118</v>
      </c>
    </row>
    <row r="93" spans="1:25" s="46" customFormat="1" ht="12.75" hidden="1">
      <c r="A93" s="42">
        <v>5345</v>
      </c>
      <c r="B93" s="42" t="b">
        <v>0</v>
      </c>
      <c r="C93" s="42">
        <v>5252</v>
      </c>
      <c r="D93" s="43" t="s">
        <v>119</v>
      </c>
      <c r="E93" s="43" t="s">
        <v>120</v>
      </c>
      <c r="F93" s="43" t="s">
        <v>121</v>
      </c>
      <c r="G93" s="42">
        <v>1</v>
      </c>
      <c r="H93" s="42">
        <v>1</v>
      </c>
      <c r="I93" s="43" t="s">
        <v>122</v>
      </c>
      <c r="J93" s="43" t="s">
        <v>123</v>
      </c>
      <c r="K93" s="42">
        <v>1</v>
      </c>
      <c r="L93" s="43" t="s">
        <v>124</v>
      </c>
      <c r="M93" s="43" t="s">
        <v>125</v>
      </c>
      <c r="N93" s="44">
        <v>440</v>
      </c>
      <c r="O93" s="45"/>
      <c r="P93" s="45"/>
      <c r="Q93" s="45"/>
      <c r="R93" s="42" t="b">
        <v>1</v>
      </c>
      <c r="S93" s="43" t="s">
        <v>126</v>
      </c>
      <c r="T93" s="43" t="s">
        <v>125</v>
      </c>
      <c r="U93" s="43" t="s">
        <v>127</v>
      </c>
      <c r="V93" s="43" t="s">
        <v>128</v>
      </c>
      <c r="W93" s="43" t="s">
        <v>129</v>
      </c>
      <c r="X93" s="42" t="b">
        <v>0</v>
      </c>
      <c r="Y93" s="42" t="b">
        <v>0</v>
      </c>
    </row>
    <row r="94" spans="1:25" s="51" customFormat="1" ht="12.75" hidden="1">
      <c r="A94" s="47">
        <v>5070</v>
      </c>
      <c r="B94" s="47" t="b">
        <v>0</v>
      </c>
      <c r="C94" s="47">
        <v>4977</v>
      </c>
      <c r="D94" s="48" t="s">
        <v>130</v>
      </c>
      <c r="E94" s="48" t="s">
        <v>131</v>
      </c>
      <c r="F94" s="48" t="s">
        <v>132</v>
      </c>
      <c r="G94" s="47">
        <v>1</v>
      </c>
      <c r="H94" s="47">
        <v>1</v>
      </c>
      <c r="I94" s="48" t="s">
        <v>133</v>
      </c>
      <c r="J94" s="48" t="s">
        <v>134</v>
      </c>
      <c r="K94" s="47">
        <v>1</v>
      </c>
      <c r="L94" s="48" t="s">
        <v>135</v>
      </c>
      <c r="M94" s="48" t="s">
        <v>125</v>
      </c>
      <c r="N94" s="49">
        <v>536.6</v>
      </c>
      <c r="O94" s="50"/>
      <c r="P94" s="50"/>
      <c r="Q94" s="50"/>
      <c r="R94" s="47" t="b">
        <v>1</v>
      </c>
      <c r="S94" s="48" t="s">
        <v>126</v>
      </c>
      <c r="T94" s="48" t="s">
        <v>125</v>
      </c>
      <c r="U94" s="48" t="s">
        <v>127</v>
      </c>
      <c r="V94" s="48" t="s">
        <v>136</v>
      </c>
      <c r="W94" s="48" t="s">
        <v>137</v>
      </c>
      <c r="X94" s="47" t="b">
        <v>0</v>
      </c>
      <c r="Y94" s="47" t="b">
        <v>0</v>
      </c>
    </row>
    <row r="95" spans="1:25" s="56" customFormat="1" ht="12.75" hidden="1">
      <c r="A95" s="52">
        <v>4385</v>
      </c>
      <c r="B95" s="52" t="b">
        <v>0</v>
      </c>
      <c r="C95" s="52">
        <v>4298</v>
      </c>
      <c r="D95" s="53" t="s">
        <v>138</v>
      </c>
      <c r="E95" s="53" t="s">
        <v>132</v>
      </c>
      <c r="F95" s="53" t="s">
        <v>139</v>
      </c>
      <c r="G95" s="52">
        <v>1</v>
      </c>
      <c r="H95" s="52">
        <v>2</v>
      </c>
      <c r="I95" s="53" t="s">
        <v>140</v>
      </c>
      <c r="J95" s="53" t="s">
        <v>125</v>
      </c>
      <c r="K95" s="52">
        <v>1</v>
      </c>
      <c r="L95" s="53" t="s">
        <v>135</v>
      </c>
      <c r="M95" s="53" t="s">
        <v>125</v>
      </c>
      <c r="N95" s="54">
        <v>470</v>
      </c>
      <c r="O95" s="55"/>
      <c r="P95" s="55"/>
      <c r="Q95" s="55"/>
      <c r="R95" s="52" t="b">
        <v>1</v>
      </c>
      <c r="S95" s="53" t="s">
        <v>126</v>
      </c>
      <c r="T95" s="53" t="s">
        <v>125</v>
      </c>
      <c r="U95" s="53" t="s">
        <v>127</v>
      </c>
      <c r="V95" s="53" t="s">
        <v>136</v>
      </c>
      <c r="W95" s="53" t="s">
        <v>137</v>
      </c>
      <c r="X95" s="52" t="b">
        <v>0</v>
      </c>
      <c r="Y95" s="52" t="b">
        <v>0</v>
      </c>
    </row>
    <row r="96" spans="1:25" s="46" customFormat="1" ht="12.75" hidden="1">
      <c r="A96" s="42">
        <v>4562</v>
      </c>
      <c r="B96" s="42" t="b">
        <v>0</v>
      </c>
      <c r="C96" s="42">
        <v>4475</v>
      </c>
      <c r="D96" s="43" t="s">
        <v>141</v>
      </c>
      <c r="E96" s="43" t="s">
        <v>132</v>
      </c>
      <c r="F96" s="43" t="s">
        <v>142</v>
      </c>
      <c r="G96" s="42">
        <v>2</v>
      </c>
      <c r="H96" s="42">
        <v>2</v>
      </c>
      <c r="I96" s="43" t="s">
        <v>143</v>
      </c>
      <c r="J96" s="43" t="s">
        <v>125</v>
      </c>
      <c r="K96" s="42">
        <v>1</v>
      </c>
      <c r="L96" s="43" t="s">
        <v>124</v>
      </c>
      <c r="M96" s="43" t="s">
        <v>125</v>
      </c>
      <c r="N96" s="44">
        <v>440</v>
      </c>
      <c r="O96" s="45"/>
      <c r="P96" s="45"/>
      <c r="Q96" s="45"/>
      <c r="R96" s="42" t="b">
        <v>1</v>
      </c>
      <c r="S96" s="43" t="s">
        <v>126</v>
      </c>
      <c r="T96" s="43" t="s">
        <v>125</v>
      </c>
      <c r="U96" s="43" t="s">
        <v>127</v>
      </c>
      <c r="V96" s="43" t="s">
        <v>128</v>
      </c>
      <c r="W96" s="43" t="s">
        <v>144</v>
      </c>
      <c r="X96" s="42" t="b">
        <v>0</v>
      </c>
      <c r="Y96" s="42" t="b">
        <v>0</v>
      </c>
    </row>
    <row r="97" ht="12.75" hidden="1"/>
  </sheetData>
  <sheetProtection/>
  <mergeCells count="48">
    <mergeCell ref="A68:F68"/>
    <mergeCell ref="A69:F69"/>
    <mergeCell ref="A37:F37"/>
    <mergeCell ref="A26:F26"/>
    <mergeCell ref="A27:F27"/>
    <mergeCell ref="A28:F28"/>
    <mergeCell ref="A29:F29"/>
    <mergeCell ref="A35:F35"/>
    <mergeCell ref="A36:F36"/>
    <mergeCell ref="A58:F58"/>
    <mergeCell ref="A59:F59"/>
    <mergeCell ref="A66:F66"/>
    <mergeCell ref="A67:F67"/>
    <mergeCell ref="A65:F65"/>
    <mergeCell ref="A1:G1"/>
    <mergeCell ref="A2:G2"/>
    <mergeCell ref="A30:F30"/>
    <mergeCell ref="A47:F47"/>
    <mergeCell ref="A39:G39"/>
    <mergeCell ref="A32:F32"/>
    <mergeCell ref="A33:F33"/>
    <mergeCell ref="A34:F34"/>
    <mergeCell ref="A46:F46"/>
    <mergeCell ref="A31:F31"/>
    <mergeCell ref="A81:F81"/>
    <mergeCell ref="A83:F83"/>
    <mergeCell ref="A84:F84"/>
    <mergeCell ref="A82:F82"/>
    <mergeCell ref="A55:F55"/>
    <mergeCell ref="A53:F53"/>
    <mergeCell ref="A54:F54"/>
    <mergeCell ref="A76:F76"/>
    <mergeCell ref="A60:F60"/>
    <mergeCell ref="A71:F71"/>
    <mergeCell ref="A70:F70"/>
    <mergeCell ref="A74:F74"/>
    <mergeCell ref="A75:F75"/>
    <mergeCell ref="A63:G63"/>
    <mergeCell ref="A80:F80"/>
    <mergeCell ref="A51:F51"/>
    <mergeCell ref="A41:F41"/>
    <mergeCell ref="A42:F42"/>
    <mergeCell ref="A48:F48"/>
    <mergeCell ref="A45:F45"/>
    <mergeCell ref="A43:F43"/>
    <mergeCell ref="A44:F44"/>
    <mergeCell ref="A79:F79"/>
    <mergeCell ref="A52:F52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5">
      <selection activeCell="A84" sqref="A84:F84"/>
    </sheetView>
  </sheetViews>
  <sheetFormatPr defaultColWidth="9.00390625" defaultRowHeight="12.75"/>
  <cols>
    <col min="1" max="1" width="19.375" style="0" customWidth="1"/>
    <col min="2" max="3" width="10.75390625" style="0" customWidth="1"/>
    <col min="4" max="4" width="12.875" style="0" customWidth="1"/>
    <col min="5" max="5" width="11.875" style="0" customWidth="1"/>
    <col min="6" max="6" width="8.125" style="0" customWidth="1"/>
    <col min="7" max="7" width="12.875" style="0" customWidth="1"/>
    <col min="8" max="8" width="9.125" style="33" customWidth="1"/>
  </cols>
  <sheetData>
    <row r="1" spans="1:8" ht="15.75">
      <c r="A1" s="75" t="s">
        <v>69</v>
      </c>
      <c r="B1" s="75"/>
      <c r="C1" s="75"/>
      <c r="D1" s="75"/>
      <c r="E1" s="75"/>
      <c r="F1" s="75"/>
      <c r="G1" s="75"/>
      <c r="H1" s="31"/>
    </row>
    <row r="2" spans="1:8" ht="12.75" customHeight="1">
      <c r="A2" s="76" t="s">
        <v>74</v>
      </c>
      <c r="B2" s="76"/>
      <c r="C2" s="76"/>
      <c r="D2" s="76"/>
      <c r="E2" s="76"/>
      <c r="F2" s="76"/>
      <c r="G2" s="76"/>
      <c r="H2" s="32"/>
    </row>
    <row r="3" spans="1:7" ht="12.75" customHeight="1">
      <c r="A3" s="9"/>
      <c r="B3" s="9"/>
      <c r="C3" s="9"/>
      <c r="D3" s="9"/>
      <c r="E3" s="9"/>
      <c r="F3" s="9"/>
      <c r="G3" s="9"/>
    </row>
    <row r="4" spans="1:8" s="15" customFormat="1" ht="11.25">
      <c r="A4" s="12" t="s">
        <v>6</v>
      </c>
      <c r="B4" s="30" t="s">
        <v>66</v>
      </c>
      <c r="C4" s="3"/>
      <c r="D4" s="12" t="s">
        <v>11</v>
      </c>
      <c r="E4" s="13"/>
      <c r="F4" s="14"/>
      <c r="G4" s="30" t="s">
        <v>64</v>
      </c>
      <c r="H4" s="34"/>
    </row>
    <row r="5" spans="1:8" s="15" customFormat="1" ht="11.25">
      <c r="A5" s="12" t="s">
        <v>7</v>
      </c>
      <c r="B5" s="30" t="s">
        <v>67</v>
      </c>
      <c r="C5" s="16"/>
      <c r="D5" s="12" t="s">
        <v>16</v>
      </c>
      <c r="E5" s="13"/>
      <c r="F5" s="14"/>
      <c r="G5" s="30" t="s">
        <v>57</v>
      </c>
      <c r="H5" s="34"/>
    </row>
    <row r="6" spans="1:8" s="15" customFormat="1" ht="11.25">
      <c r="A6" s="12" t="s">
        <v>8</v>
      </c>
      <c r="B6" s="30" t="s">
        <v>76</v>
      </c>
      <c r="C6" s="13"/>
      <c r="D6" s="12" t="s">
        <v>12</v>
      </c>
      <c r="E6" s="13"/>
      <c r="F6" s="14"/>
      <c r="G6" s="30" t="s">
        <v>61</v>
      </c>
      <c r="H6" s="34"/>
    </row>
    <row r="7" spans="1:8" s="15" customFormat="1" ht="11.25">
      <c r="A7" s="12" t="s">
        <v>9</v>
      </c>
      <c r="B7" s="30" t="s">
        <v>68</v>
      </c>
      <c r="C7" s="3"/>
      <c r="D7" s="17" t="s">
        <v>13</v>
      </c>
      <c r="E7" s="3"/>
      <c r="F7" s="3"/>
      <c r="G7" s="30" t="s">
        <v>58</v>
      </c>
      <c r="H7" s="34"/>
    </row>
    <row r="8" spans="1:8" s="15" customFormat="1" ht="12.75">
      <c r="A8" s="12" t="s">
        <v>10</v>
      </c>
      <c r="B8" s="30" t="s">
        <v>56</v>
      </c>
      <c r="C8" s="3"/>
      <c r="D8" s="2"/>
      <c r="E8" s="2"/>
      <c r="F8" s="2"/>
      <c r="G8" s="2"/>
      <c r="H8" s="34"/>
    </row>
    <row r="9" spans="1:7" ht="9" customHeight="1">
      <c r="A9" s="2"/>
      <c r="B9" s="2"/>
      <c r="C9" s="2"/>
      <c r="D9" s="2"/>
      <c r="E9" s="2"/>
      <c r="F9" s="2"/>
      <c r="G9" s="2"/>
    </row>
    <row r="10" spans="1:7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</row>
    <row r="11" spans="1:7" ht="12.75" customHeight="1" hidden="1">
      <c r="A11" s="24" t="s">
        <v>1</v>
      </c>
      <c r="B11" s="18"/>
      <c r="C11" s="19"/>
      <c r="D11" s="18"/>
      <c r="E11" s="1"/>
      <c r="F11" s="1"/>
      <c r="G11" s="1"/>
    </row>
    <row r="12" spans="1:7" ht="12.75" customHeight="1" hidden="1">
      <c r="A12" s="24" t="s">
        <v>2</v>
      </c>
      <c r="B12" s="18"/>
      <c r="C12" s="18"/>
      <c r="D12" s="18"/>
      <c r="E12" s="1"/>
      <c r="F12" s="1"/>
      <c r="G12" s="1"/>
    </row>
    <row r="13" spans="1:7" ht="12.75" customHeight="1" hidden="1">
      <c r="A13" s="24" t="s">
        <v>14</v>
      </c>
      <c r="B13" s="18"/>
      <c r="C13" s="18"/>
      <c r="D13" s="18"/>
      <c r="E13" s="10"/>
      <c r="F13" s="10"/>
      <c r="G13" s="1"/>
    </row>
    <row r="14" spans="1:7" ht="12.75" customHeight="1" hidden="1">
      <c r="A14" s="24" t="s">
        <v>15</v>
      </c>
      <c r="B14" s="18"/>
      <c r="C14" s="18"/>
      <c r="D14" s="18"/>
      <c r="E14" s="10"/>
      <c r="F14" s="10"/>
      <c r="G14" s="1"/>
    </row>
    <row r="15" spans="1:7" ht="12.75">
      <c r="A15" s="24" t="s">
        <v>70</v>
      </c>
      <c r="B15" s="20">
        <f>17209.08+8703.96</f>
        <v>25913.04</v>
      </c>
      <c r="C15" s="20">
        <f>20587.44</f>
        <v>20587.44</v>
      </c>
      <c r="D15" s="20">
        <f>SUM(B15:C15)</f>
        <v>46500.479999999996</v>
      </c>
      <c r="E15" s="1"/>
      <c r="F15" s="1"/>
      <c r="G15" s="1"/>
    </row>
    <row r="16" spans="1:7" ht="12.75">
      <c r="A16" s="5" t="s">
        <v>71</v>
      </c>
      <c r="B16" s="20">
        <f>16511.15+3328.59</f>
        <v>19839.74</v>
      </c>
      <c r="C16" s="20">
        <f>7482.16</f>
        <v>7482.16</v>
      </c>
      <c r="D16" s="20">
        <f>SUM(B16:C16)</f>
        <v>27321.9</v>
      </c>
      <c r="E16" s="1"/>
      <c r="F16" s="1"/>
      <c r="G16" s="1"/>
    </row>
    <row r="17" spans="1:7" ht="12.75">
      <c r="A17" s="5" t="s">
        <v>72</v>
      </c>
      <c r="B17" s="20">
        <f>G49+G56+G61</f>
        <v>33244.128</v>
      </c>
      <c r="C17" s="20">
        <f>G72+G77+G85</f>
        <v>17045.44</v>
      </c>
      <c r="D17" s="20">
        <f>SUM(B17:C17)</f>
        <v>50289.568</v>
      </c>
      <c r="E17" s="1"/>
      <c r="F17" s="1"/>
      <c r="G17" s="1"/>
    </row>
    <row r="18" spans="1:7" ht="12.75">
      <c r="A18" s="5" t="s">
        <v>73</v>
      </c>
      <c r="B18" s="36">
        <f>B16-B17</f>
        <v>-13404.387999999995</v>
      </c>
      <c r="C18" s="36">
        <f>C16-C17</f>
        <v>-9563.279999999999</v>
      </c>
      <c r="D18" s="36">
        <f>SUM(B18:C18)</f>
        <v>-22967.667999999994</v>
      </c>
      <c r="E18" s="1"/>
      <c r="F18" s="1"/>
      <c r="G18" s="1"/>
    </row>
    <row r="19" spans="1:7" ht="6" customHeight="1">
      <c r="A19" s="1"/>
      <c r="B19" s="21"/>
      <c r="C19" s="21"/>
      <c r="D19" s="21"/>
      <c r="E19" s="1"/>
      <c r="F19" s="1"/>
      <c r="G19" s="1"/>
    </row>
    <row r="20" spans="1:7" ht="12.75">
      <c r="A20" s="11"/>
      <c r="B20" s="22"/>
      <c r="C20" s="23" t="s">
        <v>5</v>
      </c>
      <c r="D20" s="37">
        <f>D18</f>
        <v>-22967.667999999994</v>
      </c>
      <c r="G20" s="8"/>
    </row>
    <row r="21" spans="2:7" ht="6.75" customHeight="1">
      <c r="B21" s="22"/>
      <c r="C21" s="22"/>
      <c r="D21" s="38"/>
      <c r="G21" s="8"/>
    </row>
    <row r="22" spans="1:7" ht="12.75">
      <c r="A22" s="11"/>
      <c r="B22" s="22"/>
      <c r="C22" s="23" t="s">
        <v>3</v>
      </c>
      <c r="D22" s="37">
        <v>-114828.1</v>
      </c>
      <c r="G22" s="8"/>
    </row>
    <row r="23" spans="2:7" ht="5.25" customHeight="1">
      <c r="B23" s="22"/>
      <c r="C23" s="22"/>
      <c r="D23" s="38"/>
      <c r="G23" s="8"/>
    </row>
    <row r="24" spans="1:7" ht="12.75">
      <c r="A24" s="11"/>
      <c r="B24" s="22"/>
      <c r="C24" s="23" t="s">
        <v>4</v>
      </c>
      <c r="D24" s="37">
        <f>D20+D22</f>
        <v>-137795.768</v>
      </c>
      <c r="G24" s="8"/>
    </row>
    <row r="25" spans="1:7" ht="12.75" customHeight="1">
      <c r="A25" s="1"/>
      <c r="B25" s="1"/>
      <c r="C25" s="1"/>
      <c r="D25" s="1"/>
      <c r="E25" s="1"/>
      <c r="F25" s="1"/>
      <c r="G25" s="1"/>
    </row>
    <row r="26" spans="1:7" ht="12.75" customHeight="1">
      <c r="A26" s="81" t="s">
        <v>62</v>
      </c>
      <c r="B26" s="82"/>
      <c r="C26" s="82"/>
      <c r="D26" s="82"/>
      <c r="E26" s="82"/>
      <c r="F26" s="82"/>
      <c r="G26" s="25" t="s">
        <v>20</v>
      </c>
    </row>
    <row r="27" spans="1:7" ht="12.75" customHeight="1">
      <c r="A27" s="80" t="s">
        <v>21</v>
      </c>
      <c r="B27" s="80"/>
      <c r="C27" s="80"/>
      <c r="D27" s="80"/>
      <c r="E27" s="80"/>
      <c r="F27" s="80"/>
      <c r="G27" s="26">
        <v>3.93</v>
      </c>
    </row>
    <row r="28" spans="1:7" ht="12.75" customHeight="1">
      <c r="A28" s="80" t="s">
        <v>22</v>
      </c>
      <c r="B28" s="80"/>
      <c r="C28" s="80"/>
      <c r="D28" s="80"/>
      <c r="E28" s="80"/>
      <c r="F28" s="80"/>
      <c r="G28" s="26">
        <v>0.4</v>
      </c>
    </row>
    <row r="29" spans="1:7" ht="12.75" customHeight="1">
      <c r="A29" s="80" t="s">
        <v>17</v>
      </c>
      <c r="B29" s="80"/>
      <c r="C29" s="80"/>
      <c r="D29" s="80"/>
      <c r="E29" s="80"/>
      <c r="F29" s="80"/>
      <c r="G29" s="26">
        <v>2.19</v>
      </c>
    </row>
    <row r="30" spans="1:7" ht="12.75" customHeight="1">
      <c r="A30" s="77" t="s">
        <v>18</v>
      </c>
      <c r="B30" s="78"/>
      <c r="C30" s="78"/>
      <c r="D30" s="78"/>
      <c r="E30" s="78"/>
      <c r="F30" s="79"/>
      <c r="G30" s="27">
        <f>SUM(G27:G29)</f>
        <v>6.52</v>
      </c>
    </row>
    <row r="31" spans="1:7" ht="12.75" customHeight="1">
      <c r="A31" s="80"/>
      <c r="B31" s="80"/>
      <c r="C31" s="80"/>
      <c r="D31" s="80"/>
      <c r="E31" s="80"/>
      <c r="F31" s="80"/>
      <c r="G31" s="26"/>
    </row>
    <row r="32" spans="1:7" ht="12.75" customHeight="1">
      <c r="A32" s="80" t="s">
        <v>23</v>
      </c>
      <c r="B32" s="80"/>
      <c r="C32" s="80"/>
      <c r="D32" s="80"/>
      <c r="E32" s="80"/>
      <c r="F32" s="80"/>
      <c r="G32" s="26">
        <v>3.9</v>
      </c>
    </row>
    <row r="33" spans="1:7" ht="12.75" customHeight="1">
      <c r="A33" s="80" t="s">
        <v>24</v>
      </c>
      <c r="B33" s="80"/>
      <c r="C33" s="80"/>
      <c r="D33" s="80"/>
      <c r="E33" s="80"/>
      <c r="F33" s="80"/>
      <c r="G33" s="26">
        <v>0</v>
      </c>
    </row>
    <row r="34" spans="1:7" ht="12.75" customHeight="1">
      <c r="A34" s="80" t="s">
        <v>25</v>
      </c>
      <c r="B34" s="80"/>
      <c r="C34" s="80"/>
      <c r="D34" s="80"/>
      <c r="E34" s="80"/>
      <c r="F34" s="80"/>
      <c r="G34" s="26">
        <v>1.28</v>
      </c>
    </row>
    <row r="35" spans="1:7" ht="12.75" customHeight="1">
      <c r="A35" s="77" t="s">
        <v>19</v>
      </c>
      <c r="B35" s="78"/>
      <c r="C35" s="78"/>
      <c r="D35" s="78"/>
      <c r="E35" s="78"/>
      <c r="F35" s="79"/>
      <c r="G35" s="27">
        <f>SUM(G32:G34)</f>
        <v>5.18</v>
      </c>
    </row>
    <row r="36" spans="1:7" ht="12.75" customHeight="1">
      <c r="A36" s="80"/>
      <c r="B36" s="80"/>
      <c r="C36" s="80"/>
      <c r="D36" s="80"/>
      <c r="E36" s="80"/>
      <c r="F36" s="80"/>
      <c r="G36" s="26"/>
    </row>
    <row r="37" spans="1:7" ht="12.75" customHeight="1">
      <c r="A37" s="77" t="s">
        <v>28</v>
      </c>
      <c r="B37" s="78"/>
      <c r="C37" s="78"/>
      <c r="D37" s="78"/>
      <c r="E37" s="78"/>
      <c r="F37" s="79"/>
      <c r="G37" s="27">
        <f>G30+G35</f>
        <v>11.7</v>
      </c>
    </row>
    <row r="38" spans="1:7" ht="12.75" customHeight="1">
      <c r="A38" s="1"/>
      <c r="B38" s="1"/>
      <c r="C38" s="1"/>
      <c r="D38" s="1"/>
      <c r="E38" s="1"/>
      <c r="F38" s="1"/>
      <c r="G38" s="1"/>
    </row>
    <row r="39" spans="1:7" ht="13.5">
      <c r="A39" s="69" t="s">
        <v>59</v>
      </c>
      <c r="B39" s="70"/>
      <c r="C39" s="70"/>
      <c r="D39" s="70"/>
      <c r="E39" s="70"/>
      <c r="F39" s="70"/>
      <c r="G39" s="71"/>
    </row>
    <row r="40" spans="1:7" ht="6" customHeight="1">
      <c r="A40" s="1"/>
      <c r="B40" s="1"/>
      <c r="C40" s="1"/>
      <c r="D40" s="1"/>
      <c r="E40" s="1"/>
      <c r="F40" s="1"/>
      <c r="G40" s="1"/>
    </row>
    <row r="41" spans="1:7" ht="12.75">
      <c r="A41" s="60" t="s">
        <v>29</v>
      </c>
      <c r="B41" s="61"/>
      <c r="C41" s="61"/>
      <c r="D41" s="62"/>
      <c r="E41" s="62"/>
      <c r="F41" s="63"/>
      <c r="G41" s="4" t="s">
        <v>75</v>
      </c>
    </row>
    <row r="42" spans="1:8" ht="47.25" customHeight="1">
      <c r="A42" s="57" t="s">
        <v>30</v>
      </c>
      <c r="B42" s="58"/>
      <c r="C42" s="58"/>
      <c r="D42" s="58"/>
      <c r="E42" s="58"/>
      <c r="F42" s="59"/>
      <c r="G42" s="28">
        <f>12*B5*H42</f>
        <v>7471.8719999999985</v>
      </c>
      <c r="H42" s="35">
        <v>1.88</v>
      </c>
    </row>
    <row r="43" spans="1:8" ht="24.75" customHeight="1">
      <c r="A43" s="64" t="s">
        <v>31</v>
      </c>
      <c r="B43" s="65"/>
      <c r="C43" s="65"/>
      <c r="D43" s="65"/>
      <c r="E43" s="65"/>
      <c r="F43" s="66"/>
      <c r="G43" s="28">
        <f>12*B5*H43</f>
        <v>2503.872</v>
      </c>
      <c r="H43" s="35">
        <v>0.63</v>
      </c>
    </row>
    <row r="44" spans="1:8" ht="13.5" customHeight="1">
      <c r="A44" s="67" t="s">
        <v>32</v>
      </c>
      <c r="B44" s="68"/>
      <c r="C44" s="68"/>
      <c r="D44" s="68"/>
      <c r="E44" s="68"/>
      <c r="F44" s="68"/>
      <c r="G44" s="28">
        <f>12*B5*H44</f>
        <v>1351.296</v>
      </c>
      <c r="H44" s="35">
        <v>0.34</v>
      </c>
    </row>
    <row r="45" spans="1:8" ht="24.75" customHeight="1">
      <c r="A45" s="64" t="s">
        <v>33</v>
      </c>
      <c r="B45" s="65"/>
      <c r="C45" s="65"/>
      <c r="D45" s="65"/>
      <c r="E45" s="65"/>
      <c r="F45" s="66"/>
      <c r="G45" s="28">
        <f>12*B5*H45</f>
        <v>1351.296</v>
      </c>
      <c r="H45" s="35">
        <v>0.34</v>
      </c>
    </row>
    <row r="46" spans="1:8" ht="13.5" customHeight="1">
      <c r="A46" s="67" t="s">
        <v>34</v>
      </c>
      <c r="B46" s="68"/>
      <c r="C46" s="68"/>
      <c r="D46" s="68"/>
      <c r="E46" s="68"/>
      <c r="F46" s="68"/>
      <c r="G46" s="28">
        <f>12*B5*H46</f>
        <v>715.3919999999999</v>
      </c>
      <c r="H46" s="35">
        <v>0.18</v>
      </c>
    </row>
    <row r="47" spans="1:8" ht="47.25" customHeight="1">
      <c r="A47" s="57" t="s">
        <v>36</v>
      </c>
      <c r="B47" s="58"/>
      <c r="C47" s="58"/>
      <c r="D47" s="58"/>
      <c r="E47" s="58"/>
      <c r="F47" s="59"/>
      <c r="G47" s="28">
        <f>12*B5*H47</f>
        <v>1391.0399999999997</v>
      </c>
      <c r="H47" s="35">
        <v>0.35</v>
      </c>
    </row>
    <row r="48" spans="1:8" ht="24.75" customHeight="1">
      <c r="A48" s="64" t="s">
        <v>35</v>
      </c>
      <c r="B48" s="65"/>
      <c r="C48" s="65"/>
      <c r="D48" s="65"/>
      <c r="E48" s="65"/>
      <c r="F48" s="66"/>
      <c r="G48" s="28">
        <f>12*B5*H48</f>
        <v>834.6239999999999</v>
      </c>
      <c r="H48" s="35">
        <v>0.21</v>
      </c>
    </row>
    <row r="49" spans="1:7" ht="12.75">
      <c r="A49" s="6"/>
      <c r="B49" s="7"/>
      <c r="C49" s="7"/>
      <c r="D49" s="7"/>
      <c r="E49" s="7"/>
      <c r="F49" s="7"/>
      <c r="G49" s="29">
        <f>SUM(G42:G48)</f>
        <v>15619.391999999998</v>
      </c>
    </row>
    <row r="50" spans="1:7" ht="6" customHeight="1">
      <c r="A50" s="1"/>
      <c r="B50" s="1"/>
      <c r="C50" s="1"/>
      <c r="D50" s="1"/>
      <c r="E50" s="1"/>
      <c r="F50" s="1"/>
      <c r="G50" s="1"/>
    </row>
    <row r="51" spans="1:7" ht="12.75">
      <c r="A51" s="60" t="s">
        <v>37</v>
      </c>
      <c r="B51" s="61"/>
      <c r="C51" s="61"/>
      <c r="D51" s="62"/>
      <c r="E51" s="62"/>
      <c r="F51" s="63"/>
      <c r="G51" s="4" t="s">
        <v>75</v>
      </c>
    </row>
    <row r="52" spans="1:8" ht="24" customHeight="1">
      <c r="A52" s="57" t="s">
        <v>80</v>
      </c>
      <c r="B52" s="58"/>
      <c r="C52" s="58"/>
      <c r="D52" s="58"/>
      <c r="E52" s="58"/>
      <c r="F52" s="59"/>
      <c r="G52" s="28">
        <f>360*24.78</f>
        <v>8920.800000000001</v>
      </c>
      <c r="H52" s="35">
        <v>0.4</v>
      </c>
    </row>
    <row r="53" spans="1:7" ht="24.75" customHeight="1">
      <c r="A53" s="64" t="s">
        <v>53</v>
      </c>
      <c r="B53" s="65"/>
      <c r="C53" s="65"/>
      <c r="D53" s="65"/>
      <c r="E53" s="65"/>
      <c r="F53" s="66"/>
      <c r="G53" s="28">
        <v>0</v>
      </c>
    </row>
    <row r="54" spans="1:7" ht="24.75" customHeight="1">
      <c r="A54" s="64" t="s">
        <v>54</v>
      </c>
      <c r="B54" s="65"/>
      <c r="C54" s="65"/>
      <c r="D54" s="65"/>
      <c r="E54" s="65"/>
      <c r="F54" s="66"/>
      <c r="G54" s="28">
        <v>0</v>
      </c>
    </row>
    <row r="55" spans="1:7" ht="36" customHeight="1">
      <c r="A55" s="64" t="s">
        <v>55</v>
      </c>
      <c r="B55" s="65"/>
      <c r="C55" s="65"/>
      <c r="D55" s="65"/>
      <c r="E55" s="65"/>
      <c r="F55" s="66"/>
      <c r="G55" s="28">
        <v>0</v>
      </c>
    </row>
    <row r="56" spans="1:7" ht="12.75">
      <c r="A56" s="6"/>
      <c r="B56" s="7"/>
      <c r="C56" s="7"/>
      <c r="D56" s="7"/>
      <c r="E56" s="7"/>
      <c r="F56" s="7"/>
      <c r="G56" s="29">
        <f>SUM(G52:G55)</f>
        <v>8920.800000000001</v>
      </c>
    </row>
    <row r="57" spans="1:7" ht="6" customHeight="1">
      <c r="A57" s="1"/>
      <c r="B57" s="1"/>
      <c r="C57" s="1"/>
      <c r="D57" s="1"/>
      <c r="E57" s="1"/>
      <c r="F57" s="1"/>
      <c r="G57" s="1"/>
    </row>
    <row r="58" spans="1:7" ht="12.75">
      <c r="A58" s="60" t="s">
        <v>45</v>
      </c>
      <c r="B58" s="61"/>
      <c r="C58" s="61"/>
      <c r="D58" s="62"/>
      <c r="E58" s="62"/>
      <c r="F58" s="63"/>
      <c r="G58" s="4" t="s">
        <v>75</v>
      </c>
    </row>
    <row r="59" spans="1:8" ht="12.75" customHeight="1">
      <c r="A59" s="57" t="s">
        <v>44</v>
      </c>
      <c r="B59" s="58"/>
      <c r="C59" s="58"/>
      <c r="D59" s="58"/>
      <c r="E59" s="58"/>
      <c r="F59" s="59"/>
      <c r="G59" s="28">
        <f>12*B5*H59</f>
        <v>8703.936</v>
      </c>
      <c r="H59" s="35">
        <v>2.19</v>
      </c>
    </row>
    <row r="60" spans="1:7" ht="24" customHeight="1">
      <c r="A60" s="57" t="s">
        <v>49</v>
      </c>
      <c r="B60" s="58"/>
      <c r="C60" s="58"/>
      <c r="D60" s="58"/>
      <c r="E60" s="58"/>
      <c r="F60" s="59"/>
      <c r="G60" s="28">
        <v>0</v>
      </c>
    </row>
    <row r="61" spans="1:7" ht="12.75">
      <c r="A61" s="6"/>
      <c r="B61" s="7"/>
      <c r="C61" s="7"/>
      <c r="D61" s="7"/>
      <c r="E61" s="7"/>
      <c r="F61" s="7"/>
      <c r="G61" s="29">
        <f>SUM(G59:G60)</f>
        <v>8703.936</v>
      </c>
    </row>
    <row r="62" spans="1:7" ht="11.25" customHeight="1">
      <c r="A62" s="1"/>
      <c r="B62" s="1"/>
      <c r="C62" s="1"/>
      <c r="D62" s="1"/>
      <c r="E62" s="1"/>
      <c r="F62" s="1"/>
      <c r="G62" s="1"/>
    </row>
    <row r="63" spans="1:7" ht="13.5">
      <c r="A63" s="69" t="s">
        <v>60</v>
      </c>
      <c r="B63" s="70"/>
      <c r="C63" s="70"/>
      <c r="D63" s="70"/>
      <c r="E63" s="70"/>
      <c r="F63" s="70"/>
      <c r="G63" s="71"/>
    </row>
    <row r="64" spans="1:7" ht="6" customHeight="1">
      <c r="A64" s="1"/>
      <c r="B64" s="1"/>
      <c r="C64" s="1"/>
      <c r="D64" s="1"/>
      <c r="E64" s="1"/>
      <c r="F64" s="1"/>
      <c r="G64" s="1"/>
    </row>
    <row r="65" spans="1:7" ht="12.75">
      <c r="A65" s="60" t="s">
        <v>43</v>
      </c>
      <c r="B65" s="61"/>
      <c r="C65" s="61"/>
      <c r="D65" s="62"/>
      <c r="E65" s="62"/>
      <c r="F65" s="63"/>
      <c r="G65" s="4" t="s">
        <v>75</v>
      </c>
    </row>
    <row r="66" spans="1:8" ht="36.75" customHeight="1">
      <c r="A66" s="57" t="s">
        <v>38</v>
      </c>
      <c r="B66" s="58"/>
      <c r="C66" s="58"/>
      <c r="D66" s="58"/>
      <c r="E66" s="58"/>
      <c r="F66" s="59"/>
      <c r="G66" s="28">
        <f>12*B5*H66</f>
        <v>4212.864</v>
      </c>
      <c r="H66" s="35">
        <v>1.06</v>
      </c>
    </row>
    <row r="67" spans="1:8" ht="24.75" customHeight="1">
      <c r="A67" s="64" t="s">
        <v>39</v>
      </c>
      <c r="B67" s="65"/>
      <c r="C67" s="65"/>
      <c r="D67" s="65"/>
      <c r="E67" s="65"/>
      <c r="F67" s="66"/>
      <c r="G67" s="28">
        <f>12*B5*H67</f>
        <v>2980.7999999999997</v>
      </c>
      <c r="H67" s="35">
        <v>0.75</v>
      </c>
    </row>
    <row r="68" spans="1:8" ht="36.75" customHeight="1">
      <c r="A68" s="57" t="s">
        <v>48</v>
      </c>
      <c r="B68" s="58"/>
      <c r="C68" s="58"/>
      <c r="D68" s="58"/>
      <c r="E68" s="58"/>
      <c r="F68" s="59"/>
      <c r="G68" s="28">
        <f>12*B5*H68</f>
        <v>5007.744</v>
      </c>
      <c r="H68" s="35">
        <v>1.26</v>
      </c>
    </row>
    <row r="69" spans="1:8" ht="24.75" customHeight="1">
      <c r="A69" s="64" t="s">
        <v>40</v>
      </c>
      <c r="B69" s="65"/>
      <c r="C69" s="65"/>
      <c r="D69" s="65"/>
      <c r="E69" s="65"/>
      <c r="F69" s="66"/>
      <c r="G69" s="28">
        <f>12*B5*H69</f>
        <v>953.8559999999999</v>
      </c>
      <c r="H69" s="35">
        <v>0.24</v>
      </c>
    </row>
    <row r="70" spans="1:8" ht="25.5" customHeight="1">
      <c r="A70" s="57" t="s">
        <v>41</v>
      </c>
      <c r="B70" s="58"/>
      <c r="C70" s="58"/>
      <c r="D70" s="58"/>
      <c r="E70" s="58"/>
      <c r="F70" s="59"/>
      <c r="G70" s="28">
        <f>12*B5*H70</f>
        <v>1748.7359999999999</v>
      </c>
      <c r="H70" s="35">
        <v>0.44</v>
      </c>
    </row>
    <row r="71" spans="1:8" ht="24.75" customHeight="1">
      <c r="A71" s="64" t="s">
        <v>42</v>
      </c>
      <c r="B71" s="65"/>
      <c r="C71" s="65"/>
      <c r="D71" s="65"/>
      <c r="E71" s="65"/>
      <c r="F71" s="66"/>
      <c r="G71" s="28">
        <f>12*B5*H71</f>
        <v>596.16</v>
      </c>
      <c r="H71" s="35">
        <v>0.15</v>
      </c>
    </row>
    <row r="72" spans="1:7" ht="12.75">
      <c r="A72" s="6"/>
      <c r="B72" s="7"/>
      <c r="C72" s="7"/>
      <c r="D72" s="7"/>
      <c r="E72" s="7"/>
      <c r="F72" s="7"/>
      <c r="G72" s="29">
        <f>SUM(G66:G71)</f>
        <v>15500.16</v>
      </c>
    </row>
    <row r="73" spans="1:7" ht="6" customHeight="1">
      <c r="A73" s="1"/>
      <c r="B73" s="1"/>
      <c r="C73" s="1"/>
      <c r="D73" s="1"/>
      <c r="E73" s="1"/>
      <c r="F73" s="1"/>
      <c r="G73" s="1"/>
    </row>
    <row r="74" spans="1:7" ht="12.75">
      <c r="A74" s="60" t="s">
        <v>46</v>
      </c>
      <c r="B74" s="61"/>
      <c r="C74" s="61"/>
      <c r="D74" s="62"/>
      <c r="E74" s="62"/>
      <c r="F74" s="63"/>
      <c r="G74" s="4" t="s">
        <v>75</v>
      </c>
    </row>
    <row r="75" spans="1:7" ht="39.75" customHeight="1">
      <c r="A75" s="57" t="s">
        <v>77</v>
      </c>
      <c r="B75" s="58"/>
      <c r="C75" s="58"/>
      <c r="D75" s="58"/>
      <c r="E75" s="58"/>
      <c r="F75" s="59"/>
      <c r="G75" s="28">
        <v>0</v>
      </c>
    </row>
    <row r="76" spans="1:7" ht="34.5" customHeight="1">
      <c r="A76" s="64" t="s">
        <v>52</v>
      </c>
      <c r="B76" s="65"/>
      <c r="C76" s="65"/>
      <c r="D76" s="65"/>
      <c r="E76" s="65"/>
      <c r="F76" s="66"/>
      <c r="G76" s="28">
        <v>0</v>
      </c>
    </row>
    <row r="77" spans="1:7" ht="12.75">
      <c r="A77" s="6"/>
      <c r="B77" s="7"/>
      <c r="C77" s="7"/>
      <c r="D77" s="7"/>
      <c r="E77" s="7"/>
      <c r="F77" s="7"/>
      <c r="G77" s="29">
        <f>SUM(G75:G76)</f>
        <v>0</v>
      </c>
    </row>
    <row r="78" spans="1:7" ht="6" customHeight="1">
      <c r="A78" s="1"/>
      <c r="B78" s="1"/>
      <c r="C78" s="1"/>
      <c r="D78" s="1"/>
      <c r="E78" s="1"/>
      <c r="F78" s="1"/>
      <c r="G78" s="1"/>
    </row>
    <row r="79" spans="1:7" ht="12.75">
      <c r="A79" s="60" t="s">
        <v>47</v>
      </c>
      <c r="B79" s="61"/>
      <c r="C79" s="61"/>
      <c r="D79" s="62"/>
      <c r="E79" s="62"/>
      <c r="F79" s="63"/>
      <c r="G79" s="4" t="s">
        <v>75</v>
      </c>
    </row>
    <row r="80" spans="1:7" ht="21.75" customHeight="1">
      <c r="A80" s="57" t="s">
        <v>78</v>
      </c>
      <c r="B80" s="58"/>
      <c r="C80" s="58"/>
      <c r="D80" s="58"/>
      <c r="E80" s="58"/>
      <c r="F80" s="59"/>
      <c r="G80" s="28">
        <v>0</v>
      </c>
    </row>
    <row r="81" spans="1:7" ht="24.75" customHeight="1">
      <c r="A81" s="57" t="s">
        <v>50</v>
      </c>
      <c r="B81" s="58"/>
      <c r="C81" s="58"/>
      <c r="D81" s="58"/>
      <c r="E81" s="58"/>
      <c r="F81" s="59"/>
      <c r="G81" s="28">
        <v>0</v>
      </c>
    </row>
    <row r="82" spans="1:7" ht="24.75" customHeight="1">
      <c r="A82" s="72" t="s">
        <v>65</v>
      </c>
      <c r="B82" s="73"/>
      <c r="C82" s="73"/>
      <c r="D82" s="73"/>
      <c r="E82" s="73"/>
      <c r="F82" s="74"/>
      <c r="G82" s="28">
        <v>0</v>
      </c>
    </row>
    <row r="83" spans="1:7" ht="24.75" customHeight="1">
      <c r="A83" s="64" t="s">
        <v>51</v>
      </c>
      <c r="B83" s="65"/>
      <c r="C83" s="65"/>
      <c r="D83" s="65"/>
      <c r="E83" s="65"/>
      <c r="F83" s="66"/>
      <c r="G83" s="28">
        <v>0</v>
      </c>
    </row>
    <row r="84" spans="1:7" ht="45.75" customHeight="1">
      <c r="A84" s="72" t="s">
        <v>79</v>
      </c>
      <c r="B84" s="73"/>
      <c r="C84" s="73"/>
      <c r="D84" s="73"/>
      <c r="E84" s="73"/>
      <c r="F84" s="74"/>
      <c r="G84" s="28">
        <f>692.8+195.84+15.64+362+279</f>
        <v>1545.28</v>
      </c>
    </row>
    <row r="85" spans="1:7" ht="12.75">
      <c r="A85" s="6"/>
      <c r="B85" s="7"/>
      <c r="C85" s="7"/>
      <c r="D85" s="7"/>
      <c r="E85" s="7"/>
      <c r="F85" s="7"/>
      <c r="G85" s="29">
        <f>G84</f>
        <v>1545.28</v>
      </c>
    </row>
    <row r="86" spans="1:7" ht="6" customHeight="1">
      <c r="A86" s="6"/>
      <c r="B86" s="7"/>
      <c r="C86" s="7"/>
      <c r="D86" s="7"/>
      <c r="E86" s="7"/>
      <c r="F86" s="7"/>
      <c r="G86" s="39"/>
    </row>
    <row r="87" ht="12.75">
      <c r="G87" s="33"/>
    </row>
    <row r="88" ht="12.75">
      <c r="A88" t="s">
        <v>63</v>
      </c>
    </row>
  </sheetData>
  <sheetProtection/>
  <mergeCells count="48">
    <mergeCell ref="A80:F80"/>
    <mergeCell ref="A51:F51"/>
    <mergeCell ref="A41:F41"/>
    <mergeCell ref="A42:F42"/>
    <mergeCell ref="A48:F48"/>
    <mergeCell ref="A45:F45"/>
    <mergeCell ref="A43:F43"/>
    <mergeCell ref="A44:F44"/>
    <mergeCell ref="A79:F79"/>
    <mergeCell ref="A52:F52"/>
    <mergeCell ref="A55:F55"/>
    <mergeCell ref="A53:F53"/>
    <mergeCell ref="A54:F54"/>
    <mergeCell ref="A76:F76"/>
    <mergeCell ref="A60:F60"/>
    <mergeCell ref="A71:F71"/>
    <mergeCell ref="A70:F70"/>
    <mergeCell ref="A74:F74"/>
    <mergeCell ref="A75:F75"/>
    <mergeCell ref="A63:G63"/>
    <mergeCell ref="A81:F81"/>
    <mergeCell ref="A83:F83"/>
    <mergeCell ref="A84:F84"/>
    <mergeCell ref="A82:F82"/>
    <mergeCell ref="A1:G1"/>
    <mergeCell ref="A2:G2"/>
    <mergeCell ref="A30:F30"/>
    <mergeCell ref="A47:F47"/>
    <mergeCell ref="A39:G39"/>
    <mergeCell ref="A32:F32"/>
    <mergeCell ref="A33:F33"/>
    <mergeCell ref="A34:F34"/>
    <mergeCell ref="A46:F46"/>
    <mergeCell ref="A31:F31"/>
    <mergeCell ref="A59:F59"/>
    <mergeCell ref="A66:F66"/>
    <mergeCell ref="A67:F67"/>
    <mergeCell ref="A65:F65"/>
    <mergeCell ref="A68:F68"/>
    <mergeCell ref="A69:F69"/>
    <mergeCell ref="A37:F37"/>
    <mergeCell ref="A26:F26"/>
    <mergeCell ref="A27:F27"/>
    <mergeCell ref="A28:F28"/>
    <mergeCell ref="A29:F29"/>
    <mergeCell ref="A35:F35"/>
    <mergeCell ref="A36:F36"/>
    <mergeCell ref="A58:F58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2015-04-15T02:31:58Z</dcterms:modified>
  <cp:category/>
  <cp:version/>
  <cp:contentType/>
  <cp:contentStatus/>
</cp:coreProperties>
</file>