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<sst xmlns="http://schemas.openxmlformats.org/spreadsheetml/2006/main" count="177" uniqueCount="102">
  <si>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</si>
  <si>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</si>
  <si>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</si>
  <si>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</si>
  <si>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</si>
  <si>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</si>
  <si>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</si>
  <si>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</si>
  <si>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</si>
  <si>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</si>
  <si>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</si>
  <si>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</si>
  <si>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</si>
  <si>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</si>
  <si>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</si>
  <si>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</si>
  <si>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</si>
  <si>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</si>
  <si>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</si>
  <si>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</si>
  <si>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</si>
  <si>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</si>
  <si>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</si>
  <si>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</si>
  <si>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</si>
  <si>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</si>
  <si>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</si>
  <si>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</si>
  <si>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</si>
  <si>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</si>
  <si>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</si>
  <si>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</si>
  <si>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</si>
  <si>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</si>
  <si>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</si>
  <si>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</si>
  <si>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</si>
  <si>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</si>
  <si>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</si>
  <si>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</si>
  <si>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</si>
  <si>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</si>
  <si>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</si>
  <si>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</si>
  <si>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</si>
  <si>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</si>
  <si>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</si>
  <si>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</si>
  <si>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</si>
  <si>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</si>
  <si>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</si>
  <si>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</si>
  <si>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</si>
  <si>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</si>
  <si>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</si>
  <si>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</si>
  <si>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</si>
  <si>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</si>
  <si>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</si>
  <si>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</si>
  <si>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</si>
  <si>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</si>
  <si>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</si>
  <si>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</si>
  <si>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</si>
  <si>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328,6</t>
  </si>
  <si>
    <t>7 шт</t>
  </si>
  <si>
    <t>ул.Первомайская,177</t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</si>
  <si>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</si>
  <si>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Отчет ООО "УК "Ленинский массив"</t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</si>
  <si>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</si>
  <si>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</si>
  <si>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</si>
  <si>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</si>
  <si>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</si>
  <si>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</si>
  <si>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мусора– </t>
    </r>
    <r>
      <rPr>
        <sz val="8"/>
        <color indexed="12"/>
        <rFont val="Arial Cyr"/>
        <family val="0"/>
      </rPr>
      <t xml:space="preserve">выполняется собственниками самостоятельно </t>
    </r>
    <r>
      <rPr>
        <b/>
        <sz val="8"/>
        <color indexed="12"/>
        <rFont val="Arial Cyr"/>
        <family val="0"/>
      </rPr>
      <t xml:space="preserve">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</t>
    </r>
    <r>
      <rPr>
        <sz val="8"/>
        <rFont val="Arial Cyr"/>
        <family val="2"/>
      </rPr>
      <t xml:space="preserve">                                                                               </t>
    </r>
    <r>
      <rPr>
        <b/>
        <sz val="8"/>
        <rFont val="Arial Cyr"/>
        <family val="0"/>
      </rPr>
      <t xml:space="preserve">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</si>
  <si>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-                               </t>
    </r>
    <r>
      <rPr>
        <b/>
        <sz val="8"/>
        <rFont val="Arial Cyr"/>
        <family val="0"/>
      </rPr>
      <t xml:space="preserve"> Очистка контейнерной площадки от льда и мусора</t>
    </r>
    <r>
      <rPr>
        <sz val="8"/>
        <color indexed="12"/>
        <rFont val="Arial Cyr"/>
        <family val="2"/>
      </rPr>
      <t xml:space="preserve"> -</t>
    </r>
    <r>
      <rPr>
        <b/>
        <sz val="8"/>
        <rFont val="Arial Cyr"/>
        <family val="0"/>
      </rPr>
      <t xml:space="preserve"> май, июнь,июль, август</t>
    </r>
    <r>
      <rPr>
        <sz val="8"/>
        <color indexed="12"/>
        <rFont val="Arial Cyr"/>
        <family val="2"/>
      </rPr>
      <t xml:space="preserve">          </t>
    </r>
    <r>
      <rPr>
        <b/>
        <sz val="8"/>
        <rFont val="Arial Cyr"/>
        <family val="0"/>
      </rPr>
      <t xml:space="preserve">                             </t>
    </r>
  </si>
  <si>
    <t>22 чел.</t>
  </si>
  <si>
    <t>Кап ремонт</t>
  </si>
  <si>
    <t>4,08 руб/кв.м/мес</t>
  </si>
  <si>
    <t>Выполнение перечня  работ по Капитальному Ремонту общего имущества:</t>
  </si>
  <si>
    <t>Доля собственников в проведении капитального ремонта системы электроснабжения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</si>
  <si>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</t>
    </r>
    <r>
      <rPr>
        <b/>
        <sz val="8"/>
        <rFont val="Arial Cyr"/>
        <family val="0"/>
      </rPr>
      <t>Сброс снега с кровли- март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</si>
  <si>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</t>
    </r>
    <r>
      <rPr>
        <b/>
        <sz val="8"/>
        <rFont val="Arial Cyr"/>
        <family val="0"/>
      </rPr>
      <t xml:space="preserve">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</si>
  <si>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 – выполняется собственниками самостоятельно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</si>
  <si>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</si>
  <si>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мусора– </t>
    </r>
    <r>
      <rPr>
        <sz val="8"/>
        <color indexed="12"/>
        <rFont val="Arial Cyr"/>
        <family val="0"/>
      </rPr>
      <t xml:space="preserve">выполняется собственниками самостоятельно </t>
    </r>
    <r>
      <rPr>
        <b/>
        <sz val="8"/>
        <color indexed="12"/>
        <rFont val="Arial Cyr"/>
        <family val="0"/>
      </rPr>
      <t xml:space="preserve">                                                                      </t>
    </r>
  </si>
  <si>
    <t>по содержанию и ремонту общего имущества в многоквартирном доме за период:  2014г.</t>
  </si>
  <si>
    <t>Начислено за 2014г.</t>
  </si>
  <si>
    <t>Оплачено  за 2014г.</t>
  </si>
  <si>
    <t>Затраты за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</si>
  <si>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</si>
  <si>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</si>
  <si>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</si>
  <si>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</si>
  <si>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</si>
  <si>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</si>
  <si>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-                               </t>
    </r>
    <r>
      <rPr>
        <b/>
        <sz val="8"/>
        <rFont val="Arial Cyr"/>
        <family val="0"/>
      </rPr>
      <t xml:space="preserve"> </t>
    </r>
  </si>
  <si>
    <t>12,45 руб/кв.м/мес</t>
  </si>
  <si>
    <t>0 руб/кв.м/мес</t>
  </si>
  <si>
    <t>0,00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</si>
</sst>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1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49" fontId="6" fillId="2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49" fontId="10" fillId="0" borderId="10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5" fillId="25" borderId="10" xfId="0" applyFont="1" applyFill="1" applyBorder="1" applyAlignment="1">
      <alignment horizontal="center"/>
    </xf>
    <xf numFmtId="0" fontId="16" fillId="25" borderId="11" xfId="0" applyFont="1" applyFill="1" applyBorder="1" applyAlignment="1">
      <alignment horizontal="center"/>
    </xf>
    <xf numFmtId="0" fontId="16" fillId="25" borderId="12" xfId="0" applyFont="1" applyFill="1" applyBorder="1" applyAlignment="1">
      <alignment horizontal="center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88"/>
  <sheetViews>
    <sheetView tabSelected="1" workbookViewId="0" topLeftCell="A90">
      <selection activeCell="E4" sqref="E4:H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2421875" style="33" customWidth="1"/>
    <col min="10" max="11" width="9.125" style="0" hidden="1" customWidth="1"/>
  </cols>
  <sheetData>
    <row r="1" spans="1:9" ht="15.75">
      <c r="A1" s="56" t="s">
        <v>69</v>
      </c>
      <c r="B1" s="56"/>
      <c r="C1" s="56"/>
      <c r="D1" s="56"/>
      <c r="E1" s="56"/>
      <c r="F1" s="56"/>
      <c r="G1" s="56"/>
      <c r="H1" s="56"/>
      <c r="I1" s="31"/>
    </row>
    <row r="2" spans="1:9" ht="12.75" customHeight="1">
      <c r="A2" s="57" t="s">
        <v>88</v>
      </c>
      <c r="B2" s="57"/>
      <c r="C2" s="57"/>
      <c r="D2" s="57"/>
      <c r="E2" s="57"/>
      <c r="F2" s="57"/>
      <c r="G2" s="57"/>
      <c r="H2" s="5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99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78</v>
      </c>
      <c r="C6" s="13"/>
      <c r="D6" s="12"/>
      <c r="E6" s="12" t="s">
        <v>12</v>
      </c>
      <c r="F6" s="13"/>
      <c r="G6" s="14"/>
      <c r="H6" s="30" t="s">
        <v>100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101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79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89</v>
      </c>
      <c r="B15" s="20">
        <f>8635.8+49093.02</f>
        <v>57728.81999999999</v>
      </c>
      <c r="C15" s="20">
        <f>0</f>
        <v>0</v>
      </c>
      <c r="D15" s="20">
        <v>636.48</v>
      </c>
      <c r="E15" s="20">
        <f>SUM(B15:D15)</f>
        <v>58365.299999999996</v>
      </c>
      <c r="F15" s="1"/>
      <c r="G15" s="1"/>
      <c r="H15" s="1"/>
    </row>
    <row r="16" spans="1:8" ht="12.75">
      <c r="A16" s="5" t="s">
        <v>90</v>
      </c>
      <c r="B16" s="20">
        <f>10976.33+49351.52</f>
        <v>60327.85</v>
      </c>
      <c r="C16" s="20">
        <v>10785.23</v>
      </c>
      <c r="D16" s="20">
        <v>379.79</v>
      </c>
      <c r="E16" s="20">
        <f>SUM(B16:D16)</f>
        <v>71492.87</v>
      </c>
      <c r="F16" s="1"/>
      <c r="G16" s="1"/>
      <c r="H16" s="1"/>
    </row>
    <row r="17" spans="1:8" ht="12.75">
      <c r="A17" s="5" t="s">
        <v>91</v>
      </c>
      <c r="B17" s="39">
        <f>H49+H56+H61</f>
        <v>28312.176000000003</v>
      </c>
      <c r="C17" s="39">
        <f>H72+H77+H85</f>
        <v>15969.960000000001</v>
      </c>
      <c r="D17" s="39">
        <v>0</v>
      </c>
      <c r="E17" s="39">
        <f>SUM(B17:D17)</f>
        <v>44282.136000000006</v>
      </c>
      <c r="F17" s="1"/>
      <c r="G17" s="1"/>
      <c r="H17" s="1"/>
    </row>
    <row r="18" spans="1:8" ht="12.75">
      <c r="A18" s="5" t="s">
        <v>92</v>
      </c>
      <c r="B18" s="38">
        <f>B15-B17</f>
        <v>29416.64399999999</v>
      </c>
      <c r="C18" s="38">
        <f>C15-C17</f>
        <v>-15969.960000000001</v>
      </c>
      <c r="D18" s="38">
        <f>D15-D17</f>
        <v>636.48</v>
      </c>
      <c r="E18" s="38">
        <f>SUM(B18:D18)</f>
        <v>14083.163999999988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11"/>
      <c r="C20" s="22"/>
      <c r="D20" s="23" t="s">
        <v>93</v>
      </c>
      <c r="E20" s="36">
        <f>E18</f>
        <v>14083.163999999988</v>
      </c>
      <c r="H20" s="8"/>
    </row>
    <row r="21" spans="3:8" ht="6.75" customHeight="1">
      <c r="C21" s="22"/>
      <c r="D21" s="22"/>
      <c r="E21" s="37"/>
      <c r="H21" s="8"/>
    </row>
    <row r="22" spans="1:8" ht="12.75">
      <c r="A22" s="11"/>
      <c r="B22" s="11"/>
      <c r="C22" s="22"/>
      <c r="D22" s="23" t="s">
        <v>94</v>
      </c>
      <c r="E22" s="36">
        <v>-183961.916</v>
      </c>
      <c r="H22" s="8"/>
    </row>
    <row r="23" spans="3:8" ht="5.25" customHeight="1">
      <c r="C23" s="22"/>
      <c r="D23" s="22"/>
      <c r="E23" s="37"/>
      <c r="H23" s="8"/>
    </row>
    <row r="24" spans="1:8" ht="12.75">
      <c r="A24" s="11"/>
      <c r="B24" s="11"/>
      <c r="C24" s="22"/>
      <c r="D24" s="23" t="s">
        <v>95</v>
      </c>
      <c r="E24" s="36">
        <f>E20+E22</f>
        <v>-169878.752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4" t="s">
        <v>59</v>
      </c>
      <c r="B26" s="65"/>
      <c r="C26" s="65"/>
      <c r="D26" s="65"/>
      <c r="E26" s="65"/>
      <c r="F26" s="65"/>
      <c r="G26" s="65"/>
      <c r="H26" s="25" t="s">
        <v>20</v>
      </c>
    </row>
    <row r="27" spans="1:8" ht="12.75" customHeight="1">
      <c r="A27" s="63" t="s">
        <v>21</v>
      </c>
      <c r="B27" s="63"/>
      <c r="C27" s="63"/>
      <c r="D27" s="63"/>
      <c r="E27" s="63"/>
      <c r="F27" s="63"/>
      <c r="G27" s="63"/>
      <c r="H27" s="26">
        <v>4.99</v>
      </c>
    </row>
    <row r="28" spans="1:8" ht="12.75" customHeight="1">
      <c r="A28" s="63" t="s">
        <v>22</v>
      </c>
      <c r="B28" s="63"/>
      <c r="C28" s="63"/>
      <c r="D28" s="63"/>
      <c r="E28" s="63"/>
      <c r="F28" s="63"/>
      <c r="G28" s="63"/>
      <c r="H28" s="26">
        <v>0.7</v>
      </c>
    </row>
    <row r="29" spans="1:8" ht="12.75" customHeight="1">
      <c r="A29" s="63" t="s">
        <v>17</v>
      </c>
      <c r="B29" s="63"/>
      <c r="C29" s="63"/>
      <c r="D29" s="63"/>
      <c r="E29" s="63"/>
      <c r="F29" s="63"/>
      <c r="G29" s="63"/>
      <c r="H29" s="26">
        <v>2.19</v>
      </c>
    </row>
    <row r="30" spans="1:8" ht="12.75" customHeight="1">
      <c r="A30" s="60" t="s">
        <v>18</v>
      </c>
      <c r="B30" s="61"/>
      <c r="C30" s="61"/>
      <c r="D30" s="61"/>
      <c r="E30" s="61"/>
      <c r="F30" s="61"/>
      <c r="G30" s="62"/>
      <c r="H30" s="27">
        <f>SUM(H27:H29)</f>
        <v>7.880000000000001</v>
      </c>
    </row>
    <row r="31" spans="1:8" ht="12.75" customHeight="1">
      <c r="A31" s="63"/>
      <c r="B31" s="63"/>
      <c r="C31" s="63"/>
      <c r="D31" s="63"/>
      <c r="E31" s="63"/>
      <c r="F31" s="63"/>
      <c r="G31" s="63"/>
      <c r="H31" s="26"/>
    </row>
    <row r="32" spans="1:8" ht="12.75" customHeight="1">
      <c r="A32" s="63" t="s">
        <v>23</v>
      </c>
      <c r="B32" s="63"/>
      <c r="C32" s="63"/>
      <c r="D32" s="63"/>
      <c r="E32" s="63"/>
      <c r="F32" s="63"/>
      <c r="G32" s="63"/>
      <c r="H32" s="26">
        <v>4.54</v>
      </c>
    </row>
    <row r="33" spans="1:8" ht="12.75" customHeight="1">
      <c r="A33" s="63" t="s">
        <v>24</v>
      </c>
      <c r="B33" s="63"/>
      <c r="C33" s="63"/>
      <c r="D33" s="63"/>
      <c r="E33" s="63"/>
      <c r="F33" s="63"/>
      <c r="G33" s="63"/>
      <c r="H33" s="26">
        <v>0</v>
      </c>
    </row>
    <row r="34" spans="1:8" ht="12.75" customHeight="1">
      <c r="A34" s="63" t="s">
        <v>25</v>
      </c>
      <c r="B34" s="63"/>
      <c r="C34" s="63"/>
      <c r="D34" s="63"/>
      <c r="E34" s="63"/>
      <c r="F34" s="63"/>
      <c r="G34" s="63"/>
      <c r="H34" s="26">
        <v>2.22</v>
      </c>
    </row>
    <row r="35" spans="1:8" ht="12.75" customHeight="1">
      <c r="A35" s="60" t="s">
        <v>19</v>
      </c>
      <c r="B35" s="61"/>
      <c r="C35" s="61"/>
      <c r="D35" s="61"/>
      <c r="E35" s="61"/>
      <c r="F35" s="61"/>
      <c r="G35" s="62"/>
      <c r="H35" s="27">
        <f>SUM(H32:H34)</f>
        <v>6.76</v>
      </c>
    </row>
    <row r="36" spans="1:8" ht="12.75" customHeight="1">
      <c r="A36" s="63"/>
      <c r="B36" s="63"/>
      <c r="C36" s="63"/>
      <c r="D36" s="63"/>
      <c r="E36" s="63"/>
      <c r="F36" s="63"/>
      <c r="G36" s="63"/>
      <c r="H36" s="26"/>
    </row>
    <row r="37" spans="1:8" ht="12.75" customHeight="1">
      <c r="A37" s="60" t="s">
        <v>28</v>
      </c>
      <c r="B37" s="61"/>
      <c r="C37" s="61"/>
      <c r="D37" s="61"/>
      <c r="E37" s="61"/>
      <c r="F37" s="61"/>
      <c r="G37" s="62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53" t="s">
        <v>57</v>
      </c>
      <c r="B39" s="54"/>
      <c r="C39" s="54"/>
      <c r="D39" s="54"/>
      <c r="E39" s="54"/>
      <c r="F39" s="54"/>
      <c r="G39" s="54"/>
      <c r="H39" s="5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46" t="s">
        <v>29</v>
      </c>
      <c r="B41" s="47"/>
      <c r="C41" s="47"/>
      <c r="D41" s="48"/>
      <c r="E41" s="48"/>
      <c r="F41" s="48"/>
      <c r="G41" s="49"/>
      <c r="H41" s="4" t="s">
        <v>96</v>
      </c>
    </row>
    <row r="42" spans="1:9" ht="47.25" customHeight="1">
      <c r="A42" s="43" t="s">
        <v>30</v>
      </c>
      <c r="B42" s="44"/>
      <c r="C42" s="44"/>
      <c r="D42" s="44"/>
      <c r="E42" s="44"/>
      <c r="F42" s="44"/>
      <c r="G42" s="45"/>
      <c r="H42" s="28">
        <f>12*B5*I42</f>
        <v>9424.248000000001</v>
      </c>
      <c r="I42" s="35">
        <v>2.39</v>
      </c>
    </row>
    <row r="43" spans="1:9" ht="24.75" customHeight="1">
      <c r="A43" s="50" t="s">
        <v>31</v>
      </c>
      <c r="B43" s="51"/>
      <c r="C43" s="51"/>
      <c r="D43" s="51"/>
      <c r="E43" s="51"/>
      <c r="F43" s="51"/>
      <c r="G43" s="52"/>
      <c r="H43" s="28">
        <f>12*I43*B5</f>
        <v>2484.2160000000003</v>
      </c>
      <c r="I43" s="35">
        <v>0.63</v>
      </c>
    </row>
    <row r="44" spans="1:9" ht="13.5" customHeight="1">
      <c r="A44" s="58" t="s">
        <v>32</v>
      </c>
      <c r="B44" s="59"/>
      <c r="C44" s="59"/>
      <c r="D44" s="59"/>
      <c r="E44" s="59"/>
      <c r="F44" s="59"/>
      <c r="G44" s="59"/>
      <c r="H44" s="28">
        <f>12*B5*I44</f>
        <v>1340.688</v>
      </c>
      <c r="I44" s="35">
        <v>0.34</v>
      </c>
    </row>
    <row r="45" spans="1:9" ht="24.75" customHeight="1">
      <c r="A45" s="50" t="s">
        <v>33</v>
      </c>
      <c r="B45" s="51"/>
      <c r="C45" s="51"/>
      <c r="D45" s="51"/>
      <c r="E45" s="51"/>
      <c r="F45" s="51"/>
      <c r="G45" s="52"/>
      <c r="H45" s="28">
        <f>12*B5*I45</f>
        <v>1340.688</v>
      </c>
      <c r="I45" s="35">
        <v>0.34</v>
      </c>
    </row>
    <row r="46" spans="1:9" ht="13.5" customHeight="1">
      <c r="A46" s="58" t="s">
        <v>34</v>
      </c>
      <c r="B46" s="59"/>
      <c r="C46" s="59"/>
      <c r="D46" s="59"/>
      <c r="E46" s="59"/>
      <c r="F46" s="59"/>
      <c r="G46" s="59"/>
      <c r="H46" s="28">
        <f>12*B5*I46</f>
        <v>709.7760000000001</v>
      </c>
      <c r="I46" s="35">
        <v>0.18</v>
      </c>
    </row>
    <row r="47" spans="1:9" ht="47.25" customHeight="1">
      <c r="A47" s="43" t="s">
        <v>36</v>
      </c>
      <c r="B47" s="44"/>
      <c r="C47" s="44"/>
      <c r="D47" s="44"/>
      <c r="E47" s="44"/>
      <c r="F47" s="44"/>
      <c r="G47" s="45"/>
      <c r="H47" s="28">
        <f>12*B5*I47</f>
        <v>3470.016</v>
      </c>
      <c r="I47" s="35">
        <v>0.88</v>
      </c>
    </row>
    <row r="48" spans="1:9" ht="24.75" customHeight="1">
      <c r="A48" s="50" t="s">
        <v>35</v>
      </c>
      <c r="B48" s="51"/>
      <c r="C48" s="51"/>
      <c r="D48" s="51"/>
      <c r="E48" s="51"/>
      <c r="F48" s="51"/>
      <c r="G48" s="52"/>
      <c r="H48" s="28">
        <f>12*B5*I48</f>
        <v>906.9360000000001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19676.568000000003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46" t="s">
        <v>37</v>
      </c>
      <c r="B51" s="47"/>
      <c r="C51" s="47"/>
      <c r="D51" s="48"/>
      <c r="E51" s="48"/>
      <c r="F51" s="48"/>
      <c r="G51" s="49"/>
      <c r="H51" s="4" t="s">
        <v>96</v>
      </c>
    </row>
    <row r="52" spans="1:9" ht="24" customHeight="1">
      <c r="A52" s="43" t="s">
        <v>97</v>
      </c>
      <c r="B52" s="44"/>
      <c r="C52" s="44"/>
      <c r="D52" s="44"/>
      <c r="E52" s="44"/>
      <c r="F52" s="44"/>
      <c r="G52" s="45"/>
      <c r="H52" s="28">
        <v>0</v>
      </c>
      <c r="I52" s="35">
        <v>0.7</v>
      </c>
    </row>
    <row r="53" spans="1:8" ht="24.75" customHeight="1">
      <c r="A53" s="50" t="s">
        <v>52</v>
      </c>
      <c r="B53" s="51"/>
      <c r="C53" s="51"/>
      <c r="D53" s="51"/>
      <c r="E53" s="51"/>
      <c r="F53" s="51"/>
      <c r="G53" s="52"/>
      <c r="H53" s="28">
        <v>0</v>
      </c>
    </row>
    <row r="54" spans="1:8" ht="24.75" customHeight="1">
      <c r="A54" s="50" t="s">
        <v>53</v>
      </c>
      <c r="B54" s="51"/>
      <c r="C54" s="51"/>
      <c r="D54" s="51"/>
      <c r="E54" s="51"/>
      <c r="F54" s="51"/>
      <c r="G54" s="52"/>
      <c r="H54" s="28">
        <v>0</v>
      </c>
    </row>
    <row r="55" spans="1:8" ht="36" customHeight="1">
      <c r="A55" s="50" t="s">
        <v>54</v>
      </c>
      <c r="B55" s="51"/>
      <c r="C55" s="51"/>
      <c r="D55" s="51"/>
      <c r="E55" s="51"/>
      <c r="F55" s="51"/>
      <c r="G55" s="5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46" t="s">
        <v>45</v>
      </c>
      <c r="B58" s="47"/>
      <c r="C58" s="47"/>
      <c r="D58" s="48"/>
      <c r="E58" s="48"/>
      <c r="F58" s="48"/>
      <c r="G58" s="49"/>
      <c r="H58" s="4" t="s">
        <v>96</v>
      </c>
    </row>
    <row r="59" spans="1:9" ht="12.75" customHeight="1">
      <c r="A59" s="43" t="s">
        <v>44</v>
      </c>
      <c r="B59" s="44"/>
      <c r="C59" s="44"/>
      <c r="D59" s="44"/>
      <c r="E59" s="44"/>
      <c r="F59" s="44"/>
      <c r="G59" s="45"/>
      <c r="H59" s="28">
        <f>12*B5*I59</f>
        <v>8635.608</v>
      </c>
      <c r="I59" s="35">
        <v>2.19</v>
      </c>
    </row>
    <row r="60" spans="1:8" ht="24" customHeight="1">
      <c r="A60" s="43" t="s">
        <v>49</v>
      </c>
      <c r="B60" s="44"/>
      <c r="C60" s="44"/>
      <c r="D60" s="44"/>
      <c r="E60" s="44"/>
      <c r="F60" s="44"/>
      <c r="G60" s="4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8635.608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53" t="s">
        <v>58</v>
      </c>
      <c r="B63" s="54"/>
      <c r="C63" s="54"/>
      <c r="D63" s="54"/>
      <c r="E63" s="54"/>
      <c r="F63" s="54"/>
      <c r="G63" s="54"/>
      <c r="H63" s="5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46" t="s">
        <v>43</v>
      </c>
      <c r="B65" s="47"/>
      <c r="C65" s="47"/>
      <c r="D65" s="48"/>
      <c r="E65" s="48"/>
      <c r="F65" s="48"/>
      <c r="G65" s="49"/>
      <c r="H65" s="4" t="s">
        <v>96</v>
      </c>
    </row>
    <row r="66" spans="1:9" ht="36.75" customHeight="1">
      <c r="A66" s="43" t="s">
        <v>38</v>
      </c>
      <c r="B66" s="44"/>
      <c r="C66" s="44"/>
      <c r="D66" s="44"/>
      <c r="E66" s="44"/>
      <c r="F66" s="44"/>
      <c r="G66" s="45"/>
      <c r="H66" s="28">
        <f>12*B5*I66</f>
        <v>4179.792</v>
      </c>
      <c r="I66" s="35">
        <v>1.06</v>
      </c>
    </row>
    <row r="67" spans="1:9" ht="24.75" customHeight="1">
      <c r="A67" s="50" t="s">
        <v>39</v>
      </c>
      <c r="B67" s="51"/>
      <c r="C67" s="51"/>
      <c r="D67" s="51"/>
      <c r="E67" s="51"/>
      <c r="F67" s="51"/>
      <c r="G67" s="52"/>
      <c r="H67" s="28">
        <f>12*B5*I67</f>
        <v>3548.88</v>
      </c>
      <c r="I67" s="35">
        <v>0.9</v>
      </c>
    </row>
    <row r="68" spans="1:9" ht="36.75" customHeight="1">
      <c r="A68" s="43" t="s">
        <v>48</v>
      </c>
      <c r="B68" s="44"/>
      <c r="C68" s="44"/>
      <c r="D68" s="44"/>
      <c r="E68" s="44"/>
      <c r="F68" s="44"/>
      <c r="G68" s="45"/>
      <c r="H68" s="28">
        <f>12*B5*I68</f>
        <v>4968.432000000001</v>
      </c>
      <c r="I68" s="35">
        <v>1.26</v>
      </c>
    </row>
    <row r="69" spans="1:9" ht="24.75" customHeight="1">
      <c r="A69" s="50" t="s">
        <v>40</v>
      </c>
      <c r="B69" s="51"/>
      <c r="C69" s="51"/>
      <c r="D69" s="51"/>
      <c r="E69" s="51"/>
      <c r="F69" s="51"/>
      <c r="G69" s="52"/>
      <c r="H69" s="28">
        <f>12*B5*I69</f>
        <v>946.368</v>
      </c>
      <c r="I69" s="35">
        <v>0.24</v>
      </c>
    </row>
    <row r="70" spans="1:9" ht="25.5" customHeight="1">
      <c r="A70" s="43" t="s">
        <v>41</v>
      </c>
      <c r="B70" s="44"/>
      <c r="C70" s="44"/>
      <c r="D70" s="44"/>
      <c r="E70" s="44"/>
      <c r="F70" s="44"/>
      <c r="G70" s="45"/>
      <c r="H70" s="28">
        <f>12*B5*I70</f>
        <v>1735.008</v>
      </c>
      <c r="I70" s="35">
        <v>0.44</v>
      </c>
    </row>
    <row r="71" spans="1:9" ht="24.75" customHeight="1">
      <c r="A71" s="50" t="s">
        <v>42</v>
      </c>
      <c r="B71" s="51"/>
      <c r="C71" s="51"/>
      <c r="D71" s="51"/>
      <c r="E71" s="51"/>
      <c r="F71" s="51"/>
      <c r="G71" s="52"/>
      <c r="H71" s="28">
        <f>12*B5*I71</f>
        <v>591.48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15969.960000000001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46" t="s">
        <v>46</v>
      </c>
      <c r="B74" s="47"/>
      <c r="C74" s="47"/>
      <c r="D74" s="48"/>
      <c r="E74" s="48"/>
      <c r="F74" s="48"/>
      <c r="G74" s="49"/>
      <c r="H74" s="4" t="s">
        <v>96</v>
      </c>
    </row>
    <row r="75" spans="1:8" ht="27.75" customHeight="1">
      <c r="A75" s="43" t="s">
        <v>84</v>
      </c>
      <c r="B75" s="44"/>
      <c r="C75" s="44"/>
      <c r="D75" s="44"/>
      <c r="E75" s="44"/>
      <c r="F75" s="44"/>
      <c r="G75" s="45"/>
      <c r="H75" s="28">
        <v>0</v>
      </c>
    </row>
    <row r="76" spans="1:8" ht="34.5" customHeight="1">
      <c r="A76" s="50" t="s">
        <v>51</v>
      </c>
      <c r="B76" s="51"/>
      <c r="C76" s="51"/>
      <c r="D76" s="51"/>
      <c r="E76" s="51"/>
      <c r="F76" s="51"/>
      <c r="G76" s="5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46" t="s">
        <v>47</v>
      </c>
      <c r="B79" s="47"/>
      <c r="C79" s="47"/>
      <c r="D79" s="48"/>
      <c r="E79" s="48"/>
      <c r="F79" s="48"/>
      <c r="G79" s="49"/>
      <c r="H79" s="4" t="s">
        <v>96</v>
      </c>
    </row>
    <row r="80" spans="1:8" ht="25.5" customHeight="1">
      <c r="A80" s="43" t="s">
        <v>85</v>
      </c>
      <c r="B80" s="44"/>
      <c r="C80" s="44"/>
      <c r="D80" s="44"/>
      <c r="E80" s="44"/>
      <c r="F80" s="44"/>
      <c r="G80" s="45"/>
      <c r="H80" s="28">
        <v>0</v>
      </c>
    </row>
    <row r="81" spans="1:8" ht="29.25" customHeight="1">
      <c r="A81" s="43" t="s">
        <v>86</v>
      </c>
      <c r="B81" s="44"/>
      <c r="C81" s="44"/>
      <c r="D81" s="44"/>
      <c r="E81" s="44"/>
      <c r="F81" s="44"/>
      <c r="G81" s="45"/>
      <c r="H81" s="28">
        <v>0</v>
      </c>
    </row>
    <row r="82" spans="1:8" ht="27.75" customHeight="1">
      <c r="A82" s="40" t="s">
        <v>87</v>
      </c>
      <c r="B82" s="41"/>
      <c r="C82" s="41"/>
      <c r="D82" s="41"/>
      <c r="E82" s="41"/>
      <c r="F82" s="41"/>
      <c r="G82" s="42"/>
      <c r="H82" s="28">
        <v>0</v>
      </c>
    </row>
    <row r="83" spans="1:8" ht="24.75" customHeight="1">
      <c r="A83" s="50" t="s">
        <v>50</v>
      </c>
      <c r="B83" s="51"/>
      <c r="C83" s="51"/>
      <c r="D83" s="51"/>
      <c r="E83" s="51"/>
      <c r="F83" s="51"/>
      <c r="G83" s="52"/>
      <c r="H83" s="28">
        <v>0</v>
      </c>
    </row>
    <row r="84" spans="1:8" ht="26.25" customHeight="1">
      <c r="A84" s="40" t="s">
        <v>98</v>
      </c>
      <c r="B84" s="41"/>
      <c r="C84" s="41"/>
      <c r="D84" s="41"/>
      <c r="E84" s="41"/>
      <c r="F84" s="41"/>
      <c r="G84" s="42"/>
      <c r="H84" s="28">
        <v>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0</v>
      </c>
    </row>
    <row r="86" ht="8.25" customHeight="1">
      <c r="H86" s="33"/>
    </row>
    <row r="87" ht="24" customHeight="1"/>
    <row r="88" ht="12.75">
      <c r="A88" t="s">
        <v>60</v>
      </c>
    </row>
  </sheetData>
  <sheetProtection/>
  <mergeCells count="48">
    <mergeCell ref="A26:G26"/>
    <mergeCell ref="A27:G27"/>
    <mergeCell ref="A28:G28"/>
    <mergeCell ref="A29:G29"/>
    <mergeCell ref="A51:G51"/>
    <mergeCell ref="A41:G41"/>
    <mergeCell ref="A42:G42"/>
    <mergeCell ref="A31:G31"/>
    <mergeCell ref="A37:G37"/>
    <mergeCell ref="A35:G35"/>
    <mergeCell ref="A36:G36"/>
    <mergeCell ref="A32:G32"/>
    <mergeCell ref="A33:G33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34:G34"/>
    <mergeCell ref="A58:G58"/>
    <mergeCell ref="A59:G59"/>
    <mergeCell ref="A66:G66"/>
    <mergeCell ref="A68:G68"/>
    <mergeCell ref="A67:G67"/>
    <mergeCell ref="A76:G76"/>
    <mergeCell ref="A60:G60"/>
    <mergeCell ref="A71:G71"/>
    <mergeCell ref="A70:G70"/>
    <mergeCell ref="A65:G65"/>
    <mergeCell ref="A74:G74"/>
    <mergeCell ref="A75:G75"/>
    <mergeCell ref="A63:H63"/>
    <mergeCell ref="A69:G69"/>
    <mergeCell ref="A52:G52"/>
    <mergeCell ref="A55:G55"/>
    <mergeCell ref="A53:G53"/>
    <mergeCell ref="A54:G54"/>
    <mergeCell ref="A84:G84"/>
    <mergeCell ref="A82:G82"/>
    <mergeCell ref="A80:G80"/>
    <mergeCell ref="A79:G79"/>
    <mergeCell ref="A81:G81"/>
    <mergeCell ref="A83:G8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8">
      <selection activeCell="E24" sqref="E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56" t="s">
        <v>69</v>
      </c>
      <c r="B1" s="56"/>
      <c r="C1" s="56"/>
      <c r="D1" s="56"/>
      <c r="E1" s="56"/>
      <c r="F1" s="56"/>
      <c r="G1" s="56"/>
      <c r="H1" s="56"/>
      <c r="I1" s="31"/>
    </row>
    <row r="2" spans="1:9" ht="12.75" customHeight="1">
      <c r="A2" s="57" t="s">
        <v>70</v>
      </c>
      <c r="B2" s="57"/>
      <c r="C2" s="57"/>
      <c r="D2" s="57"/>
      <c r="E2" s="57"/>
      <c r="F2" s="57"/>
      <c r="G2" s="57"/>
      <c r="H2" s="57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61</v>
      </c>
      <c r="I4" s="34"/>
    </row>
    <row r="5" spans="1:9" s="15" customFormat="1" ht="11.25">
      <c r="A5" s="12" t="s">
        <v>7</v>
      </c>
      <c r="B5" s="30" t="s">
        <v>65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78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66</v>
      </c>
      <c r="C7" s="3"/>
      <c r="D7" s="12"/>
      <c r="E7" s="17" t="s">
        <v>13</v>
      </c>
      <c r="F7" s="3"/>
      <c r="G7" s="3"/>
      <c r="H7" s="30" t="s">
        <v>80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79</v>
      </c>
      <c r="E10" s="4" t="s">
        <v>0</v>
      </c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9"/>
      <c r="E11" s="18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8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8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8"/>
      <c r="F14" s="10"/>
      <c r="G14" s="10"/>
      <c r="H14" s="1"/>
    </row>
    <row r="15" spans="1:8" ht="12.75">
      <c r="A15" s="24" t="s">
        <v>71</v>
      </c>
      <c r="B15" s="20">
        <f>49092.84+8685.8</f>
        <v>57778.64</v>
      </c>
      <c r="C15" s="20">
        <f>0</f>
        <v>0</v>
      </c>
      <c r="D15" s="20">
        <v>318.24</v>
      </c>
      <c r="E15" s="20">
        <f>SUM(B15:D15)</f>
        <v>58096.88</v>
      </c>
      <c r="F15" s="1"/>
      <c r="G15" s="1"/>
      <c r="H15" s="1"/>
    </row>
    <row r="16" spans="1:8" ht="12.75">
      <c r="A16" s="5" t="s">
        <v>72</v>
      </c>
      <c r="B16" s="20">
        <f>29199.4+13343.1</f>
        <v>42542.5</v>
      </c>
      <c r="C16" s="20">
        <f>18534.12</f>
        <v>18534.12</v>
      </c>
      <c r="D16" s="20">
        <v>196.01</v>
      </c>
      <c r="E16" s="20">
        <f>SUM(B16:D16)</f>
        <v>61272.63</v>
      </c>
      <c r="F16" s="1"/>
      <c r="G16" s="1"/>
      <c r="H16" s="1"/>
    </row>
    <row r="17" spans="1:8" ht="12.75">
      <c r="A17" s="5" t="s">
        <v>73</v>
      </c>
      <c r="B17" s="20">
        <f>H49+H56+H61</f>
        <v>37654.236000000004</v>
      </c>
      <c r="C17" s="20">
        <f>H72+H77+H85</f>
        <v>16923.760000000002</v>
      </c>
      <c r="D17" s="20">
        <f>H88</f>
        <v>880</v>
      </c>
      <c r="E17" s="20">
        <f>SUM(B17:D17)</f>
        <v>55457.99600000001</v>
      </c>
      <c r="F17" s="1"/>
      <c r="G17" s="1"/>
      <c r="H17" s="1"/>
    </row>
    <row r="18" spans="1:8" ht="12.75">
      <c r="A18" s="5" t="s">
        <v>74</v>
      </c>
      <c r="B18" s="38">
        <f>B15-B17</f>
        <v>20124.403999999995</v>
      </c>
      <c r="C18" s="38">
        <f>C15-C17</f>
        <v>-16923.760000000002</v>
      </c>
      <c r="D18" s="38">
        <f>D15-D17</f>
        <v>-561.76</v>
      </c>
      <c r="E18" s="38">
        <f>SUM(B18:D18)</f>
        <v>2638.8839999999927</v>
      </c>
      <c r="F18" s="1"/>
      <c r="G18" s="1"/>
      <c r="H18" s="1"/>
    </row>
    <row r="19" spans="1:8" ht="6" customHeight="1">
      <c r="A19" s="1"/>
      <c r="B19" s="21"/>
      <c r="C19" s="21"/>
      <c r="E19" s="21"/>
      <c r="F19" s="1"/>
      <c r="G19" s="1"/>
      <c r="H19" s="1"/>
    </row>
    <row r="20" spans="1:8" ht="12.75">
      <c r="A20" s="11"/>
      <c r="B20" s="22"/>
      <c r="D20" s="23" t="s">
        <v>5</v>
      </c>
      <c r="E20" s="36">
        <f>E18</f>
        <v>2638.8839999999927</v>
      </c>
      <c r="H20" s="8"/>
    </row>
    <row r="21" spans="2:8" ht="6.75" customHeight="1">
      <c r="B21" s="22"/>
      <c r="D21" s="22"/>
      <c r="E21" s="37"/>
      <c r="H21" s="8"/>
    </row>
    <row r="22" spans="1:8" ht="12.75">
      <c r="A22" s="11"/>
      <c r="B22" s="22"/>
      <c r="D22" s="23" t="s">
        <v>3</v>
      </c>
      <c r="E22" s="36">
        <v>-186600.8</v>
      </c>
      <c r="H22" s="8"/>
    </row>
    <row r="23" spans="2:8" ht="5.25" customHeight="1">
      <c r="B23" s="22"/>
      <c r="D23" s="22"/>
      <c r="E23" s="37"/>
      <c r="H23" s="8"/>
    </row>
    <row r="24" spans="1:8" ht="12.75">
      <c r="A24" s="11"/>
      <c r="B24" s="22"/>
      <c r="D24" s="23" t="s">
        <v>4</v>
      </c>
      <c r="E24" s="36">
        <f>E20+E22</f>
        <v>-183961.916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4" t="s">
        <v>59</v>
      </c>
      <c r="B26" s="65"/>
      <c r="C26" s="65"/>
      <c r="D26" s="65"/>
      <c r="E26" s="65"/>
      <c r="F26" s="65"/>
      <c r="G26" s="65"/>
      <c r="H26" s="25" t="s">
        <v>20</v>
      </c>
    </row>
    <row r="27" spans="1:8" ht="12.75" customHeight="1">
      <c r="A27" s="63" t="s">
        <v>21</v>
      </c>
      <c r="B27" s="63"/>
      <c r="C27" s="63"/>
      <c r="D27" s="63"/>
      <c r="E27" s="63"/>
      <c r="F27" s="63"/>
      <c r="G27" s="63"/>
      <c r="H27" s="26">
        <v>4.99</v>
      </c>
    </row>
    <row r="28" spans="1:8" ht="12.75" customHeight="1">
      <c r="A28" s="63" t="s">
        <v>22</v>
      </c>
      <c r="B28" s="63"/>
      <c r="C28" s="63"/>
      <c r="D28" s="63"/>
      <c r="E28" s="63"/>
      <c r="F28" s="63"/>
      <c r="G28" s="63"/>
      <c r="H28" s="26">
        <v>0.7</v>
      </c>
    </row>
    <row r="29" spans="1:8" ht="12.75" customHeight="1">
      <c r="A29" s="63" t="s">
        <v>17</v>
      </c>
      <c r="B29" s="63"/>
      <c r="C29" s="63"/>
      <c r="D29" s="63"/>
      <c r="E29" s="63"/>
      <c r="F29" s="63"/>
      <c r="G29" s="63"/>
      <c r="H29" s="26">
        <v>2.19</v>
      </c>
    </row>
    <row r="30" spans="1:8" ht="12.75" customHeight="1">
      <c r="A30" s="60" t="s">
        <v>18</v>
      </c>
      <c r="B30" s="61"/>
      <c r="C30" s="61"/>
      <c r="D30" s="61"/>
      <c r="E30" s="61"/>
      <c r="F30" s="61"/>
      <c r="G30" s="62"/>
      <c r="H30" s="27">
        <f>SUM(H27:H29)</f>
        <v>7.880000000000001</v>
      </c>
    </row>
    <row r="31" spans="1:8" ht="12.75" customHeight="1">
      <c r="A31" s="63"/>
      <c r="B31" s="63"/>
      <c r="C31" s="63"/>
      <c r="D31" s="63"/>
      <c r="E31" s="63"/>
      <c r="F31" s="63"/>
      <c r="G31" s="63"/>
      <c r="H31" s="26"/>
    </row>
    <row r="32" spans="1:8" ht="12.75" customHeight="1">
      <c r="A32" s="63" t="s">
        <v>23</v>
      </c>
      <c r="B32" s="63"/>
      <c r="C32" s="63"/>
      <c r="D32" s="63"/>
      <c r="E32" s="63"/>
      <c r="F32" s="63"/>
      <c r="G32" s="63"/>
      <c r="H32" s="26">
        <v>4.54</v>
      </c>
    </row>
    <row r="33" spans="1:8" ht="12.75" customHeight="1">
      <c r="A33" s="63" t="s">
        <v>24</v>
      </c>
      <c r="B33" s="63"/>
      <c r="C33" s="63"/>
      <c r="D33" s="63"/>
      <c r="E33" s="63"/>
      <c r="F33" s="63"/>
      <c r="G33" s="63"/>
      <c r="H33" s="26">
        <v>0</v>
      </c>
    </row>
    <row r="34" spans="1:8" ht="12.75" customHeight="1">
      <c r="A34" s="63" t="s">
        <v>25</v>
      </c>
      <c r="B34" s="63"/>
      <c r="C34" s="63"/>
      <c r="D34" s="63"/>
      <c r="E34" s="63"/>
      <c r="F34" s="63"/>
      <c r="G34" s="63"/>
      <c r="H34" s="26">
        <v>2.22</v>
      </c>
    </row>
    <row r="35" spans="1:8" ht="12.75" customHeight="1">
      <c r="A35" s="60" t="s">
        <v>19</v>
      </c>
      <c r="B35" s="61"/>
      <c r="C35" s="61"/>
      <c r="D35" s="61"/>
      <c r="E35" s="61"/>
      <c r="F35" s="61"/>
      <c r="G35" s="62"/>
      <c r="H35" s="27">
        <f>SUM(H32:H34)</f>
        <v>6.76</v>
      </c>
    </row>
    <row r="36" spans="1:8" ht="12.75" customHeight="1">
      <c r="A36" s="63"/>
      <c r="B36" s="63"/>
      <c r="C36" s="63"/>
      <c r="D36" s="63"/>
      <c r="E36" s="63"/>
      <c r="F36" s="63"/>
      <c r="G36" s="63"/>
      <c r="H36" s="26"/>
    </row>
    <row r="37" spans="1:8" ht="12.75" customHeight="1">
      <c r="A37" s="60" t="s">
        <v>28</v>
      </c>
      <c r="B37" s="61"/>
      <c r="C37" s="61"/>
      <c r="D37" s="61"/>
      <c r="E37" s="61"/>
      <c r="F37" s="61"/>
      <c r="G37" s="62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53" t="s">
        <v>57</v>
      </c>
      <c r="B39" s="54"/>
      <c r="C39" s="54"/>
      <c r="D39" s="54"/>
      <c r="E39" s="54"/>
      <c r="F39" s="54"/>
      <c r="G39" s="54"/>
      <c r="H39" s="5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46" t="s">
        <v>29</v>
      </c>
      <c r="B41" s="47"/>
      <c r="C41" s="47"/>
      <c r="D41" s="48"/>
      <c r="E41" s="48"/>
      <c r="F41" s="48"/>
      <c r="G41" s="49"/>
      <c r="H41" s="4" t="s">
        <v>75</v>
      </c>
    </row>
    <row r="42" spans="1:9" ht="47.25" customHeight="1">
      <c r="A42" s="43" t="s">
        <v>30</v>
      </c>
      <c r="B42" s="44"/>
      <c r="C42" s="44"/>
      <c r="D42" s="44"/>
      <c r="E42" s="44"/>
      <c r="F42" s="44"/>
      <c r="G42" s="45"/>
      <c r="H42" s="28">
        <f>12*B5*I42</f>
        <v>9424.248000000001</v>
      </c>
      <c r="I42" s="35">
        <v>2.39</v>
      </c>
    </row>
    <row r="43" spans="1:9" ht="24.75" customHeight="1">
      <c r="A43" s="50" t="s">
        <v>31</v>
      </c>
      <c r="B43" s="51"/>
      <c r="C43" s="51"/>
      <c r="D43" s="51"/>
      <c r="E43" s="51"/>
      <c r="F43" s="51"/>
      <c r="G43" s="52"/>
      <c r="H43" s="28">
        <f>12*I43*B5</f>
        <v>2484.2160000000003</v>
      </c>
      <c r="I43" s="35">
        <v>0.63</v>
      </c>
    </row>
    <row r="44" spans="1:9" ht="13.5" customHeight="1">
      <c r="A44" s="58" t="s">
        <v>32</v>
      </c>
      <c r="B44" s="59"/>
      <c r="C44" s="59"/>
      <c r="D44" s="59"/>
      <c r="E44" s="59"/>
      <c r="F44" s="59"/>
      <c r="G44" s="59"/>
      <c r="H44" s="28">
        <f>12*B5*I44</f>
        <v>1340.688</v>
      </c>
      <c r="I44" s="35">
        <v>0.34</v>
      </c>
    </row>
    <row r="45" spans="1:9" ht="24.75" customHeight="1">
      <c r="A45" s="50" t="s">
        <v>33</v>
      </c>
      <c r="B45" s="51"/>
      <c r="C45" s="51"/>
      <c r="D45" s="51"/>
      <c r="E45" s="51"/>
      <c r="F45" s="51"/>
      <c r="G45" s="52"/>
      <c r="H45" s="28">
        <f>12*B5*I45</f>
        <v>1340.688</v>
      </c>
      <c r="I45" s="35">
        <v>0.34</v>
      </c>
    </row>
    <row r="46" spans="1:9" ht="13.5" customHeight="1">
      <c r="A46" s="58" t="s">
        <v>34</v>
      </c>
      <c r="B46" s="59"/>
      <c r="C46" s="59"/>
      <c r="D46" s="59"/>
      <c r="E46" s="59"/>
      <c r="F46" s="59"/>
      <c r="G46" s="59"/>
      <c r="H46" s="28">
        <f>12*B5*I46</f>
        <v>709.7760000000001</v>
      </c>
      <c r="I46" s="35">
        <v>0.18</v>
      </c>
    </row>
    <row r="47" spans="1:9" ht="47.25" customHeight="1">
      <c r="A47" s="43" t="s">
        <v>36</v>
      </c>
      <c r="B47" s="44"/>
      <c r="C47" s="44"/>
      <c r="D47" s="44"/>
      <c r="E47" s="44"/>
      <c r="F47" s="44"/>
      <c r="G47" s="45"/>
      <c r="H47" s="28">
        <f>12*B5*I47</f>
        <v>3470.016</v>
      </c>
      <c r="I47" s="35">
        <v>0.88</v>
      </c>
    </row>
    <row r="48" spans="1:9" ht="24.75" customHeight="1">
      <c r="A48" s="50" t="s">
        <v>35</v>
      </c>
      <c r="B48" s="51"/>
      <c r="C48" s="51"/>
      <c r="D48" s="51"/>
      <c r="E48" s="51"/>
      <c r="F48" s="51"/>
      <c r="G48" s="52"/>
      <c r="H48" s="28">
        <f>12*B5*I48</f>
        <v>906.9360000000001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19676.568000000003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46" t="s">
        <v>37</v>
      </c>
      <c r="B51" s="47"/>
      <c r="C51" s="47"/>
      <c r="D51" s="48"/>
      <c r="E51" s="48"/>
      <c r="F51" s="48"/>
      <c r="G51" s="49"/>
      <c r="H51" s="4" t="s">
        <v>75</v>
      </c>
    </row>
    <row r="52" spans="1:9" ht="24" customHeight="1">
      <c r="A52" s="43" t="s">
        <v>83</v>
      </c>
      <c r="B52" s="44"/>
      <c r="C52" s="44"/>
      <c r="D52" s="44"/>
      <c r="E52" s="44"/>
      <c r="F52" s="44"/>
      <c r="G52" s="45"/>
      <c r="H52" s="28">
        <f>377*24.78</f>
        <v>9342.060000000001</v>
      </c>
      <c r="I52" s="35">
        <v>0.7</v>
      </c>
    </row>
    <row r="53" spans="1:8" ht="24.75" customHeight="1">
      <c r="A53" s="50" t="s">
        <v>52</v>
      </c>
      <c r="B53" s="51"/>
      <c r="C53" s="51"/>
      <c r="D53" s="51"/>
      <c r="E53" s="51"/>
      <c r="F53" s="51"/>
      <c r="G53" s="52"/>
      <c r="H53" s="28">
        <v>0</v>
      </c>
    </row>
    <row r="54" spans="1:8" ht="24.75" customHeight="1">
      <c r="A54" s="50" t="s">
        <v>53</v>
      </c>
      <c r="B54" s="51"/>
      <c r="C54" s="51"/>
      <c r="D54" s="51"/>
      <c r="E54" s="51"/>
      <c r="F54" s="51"/>
      <c r="G54" s="52"/>
      <c r="H54" s="28">
        <v>0</v>
      </c>
    </row>
    <row r="55" spans="1:8" ht="36" customHeight="1">
      <c r="A55" s="50" t="s">
        <v>54</v>
      </c>
      <c r="B55" s="51"/>
      <c r="C55" s="51"/>
      <c r="D55" s="51"/>
      <c r="E55" s="51"/>
      <c r="F55" s="51"/>
      <c r="G55" s="5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9342.060000000001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46" t="s">
        <v>45</v>
      </c>
      <c r="B58" s="47"/>
      <c r="C58" s="47"/>
      <c r="D58" s="48"/>
      <c r="E58" s="48"/>
      <c r="F58" s="48"/>
      <c r="G58" s="49"/>
      <c r="H58" s="4" t="s">
        <v>75</v>
      </c>
    </row>
    <row r="59" spans="1:9" ht="12.75" customHeight="1">
      <c r="A59" s="43" t="s">
        <v>44</v>
      </c>
      <c r="B59" s="44"/>
      <c r="C59" s="44"/>
      <c r="D59" s="44"/>
      <c r="E59" s="44"/>
      <c r="F59" s="44"/>
      <c r="G59" s="45"/>
      <c r="H59" s="28">
        <f>12*B5*I59</f>
        <v>8635.608</v>
      </c>
      <c r="I59" s="35">
        <v>2.19</v>
      </c>
    </row>
    <row r="60" spans="1:8" ht="24" customHeight="1">
      <c r="A60" s="43" t="s">
        <v>49</v>
      </c>
      <c r="B60" s="44"/>
      <c r="C60" s="44"/>
      <c r="D60" s="44"/>
      <c r="E60" s="44"/>
      <c r="F60" s="44"/>
      <c r="G60" s="45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8635.608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53" t="s">
        <v>58</v>
      </c>
      <c r="B63" s="54"/>
      <c r="C63" s="54"/>
      <c r="D63" s="54"/>
      <c r="E63" s="54"/>
      <c r="F63" s="54"/>
      <c r="G63" s="54"/>
      <c r="H63" s="5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46" t="s">
        <v>43</v>
      </c>
      <c r="B65" s="47"/>
      <c r="C65" s="47"/>
      <c r="D65" s="48"/>
      <c r="E65" s="48"/>
      <c r="F65" s="48"/>
      <c r="G65" s="49"/>
      <c r="H65" s="4" t="s">
        <v>75</v>
      </c>
    </row>
    <row r="66" spans="1:9" ht="36.75" customHeight="1">
      <c r="A66" s="43" t="s">
        <v>38</v>
      </c>
      <c r="B66" s="44"/>
      <c r="C66" s="44"/>
      <c r="D66" s="44"/>
      <c r="E66" s="44"/>
      <c r="F66" s="44"/>
      <c r="G66" s="45"/>
      <c r="H66" s="28">
        <f>12*B5*I66</f>
        <v>4179.792</v>
      </c>
      <c r="I66" s="35">
        <v>1.06</v>
      </c>
    </row>
    <row r="67" spans="1:9" ht="24.75" customHeight="1">
      <c r="A67" s="50" t="s">
        <v>39</v>
      </c>
      <c r="B67" s="51"/>
      <c r="C67" s="51"/>
      <c r="D67" s="51"/>
      <c r="E67" s="51"/>
      <c r="F67" s="51"/>
      <c r="G67" s="52"/>
      <c r="H67" s="28">
        <f>12*B5*I67</f>
        <v>2957.4</v>
      </c>
      <c r="I67" s="35">
        <v>0.75</v>
      </c>
    </row>
    <row r="68" spans="1:9" ht="36.75" customHeight="1">
      <c r="A68" s="43" t="s">
        <v>48</v>
      </c>
      <c r="B68" s="44"/>
      <c r="C68" s="44"/>
      <c r="D68" s="44"/>
      <c r="E68" s="44"/>
      <c r="F68" s="44"/>
      <c r="G68" s="45"/>
      <c r="H68" s="28">
        <f>12*B5*I68</f>
        <v>4968.432000000001</v>
      </c>
      <c r="I68" s="35">
        <v>1.26</v>
      </c>
    </row>
    <row r="69" spans="1:9" ht="24.75" customHeight="1">
      <c r="A69" s="50" t="s">
        <v>40</v>
      </c>
      <c r="B69" s="51"/>
      <c r="C69" s="51"/>
      <c r="D69" s="51"/>
      <c r="E69" s="51"/>
      <c r="F69" s="51"/>
      <c r="G69" s="52"/>
      <c r="H69" s="28">
        <f>12*B5*I69</f>
        <v>946.368</v>
      </c>
      <c r="I69" s="35">
        <v>0.24</v>
      </c>
    </row>
    <row r="70" spans="1:9" ht="25.5" customHeight="1">
      <c r="A70" s="43" t="s">
        <v>41</v>
      </c>
      <c r="B70" s="44"/>
      <c r="C70" s="44"/>
      <c r="D70" s="44"/>
      <c r="E70" s="44"/>
      <c r="F70" s="44"/>
      <c r="G70" s="45"/>
      <c r="H70" s="28">
        <f>12*B5*I70</f>
        <v>1735.008</v>
      </c>
      <c r="I70" s="35">
        <v>0.44</v>
      </c>
    </row>
    <row r="71" spans="1:9" ht="24.75" customHeight="1">
      <c r="A71" s="50" t="s">
        <v>42</v>
      </c>
      <c r="B71" s="51"/>
      <c r="C71" s="51"/>
      <c r="D71" s="51"/>
      <c r="E71" s="51"/>
      <c r="F71" s="51"/>
      <c r="G71" s="52"/>
      <c r="H71" s="28">
        <f>12*B5*I71</f>
        <v>591.48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15378.480000000001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46" t="s">
        <v>46</v>
      </c>
      <c r="B74" s="47"/>
      <c r="C74" s="47"/>
      <c r="D74" s="48"/>
      <c r="E74" s="48"/>
      <c r="F74" s="48"/>
      <c r="G74" s="49"/>
      <c r="H74" s="4" t="s">
        <v>75</v>
      </c>
    </row>
    <row r="75" spans="1:8" ht="27.75" customHeight="1">
      <c r="A75" s="43" t="s">
        <v>64</v>
      </c>
      <c r="B75" s="44"/>
      <c r="C75" s="44"/>
      <c r="D75" s="44"/>
      <c r="E75" s="44"/>
      <c r="F75" s="44"/>
      <c r="G75" s="45"/>
      <c r="H75" s="28">
        <v>0</v>
      </c>
    </row>
    <row r="76" spans="1:8" ht="34.5" customHeight="1">
      <c r="A76" s="50" t="s">
        <v>51</v>
      </c>
      <c r="B76" s="51"/>
      <c r="C76" s="51"/>
      <c r="D76" s="51"/>
      <c r="E76" s="51"/>
      <c r="F76" s="51"/>
      <c r="G76" s="5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46" t="s">
        <v>47</v>
      </c>
      <c r="B79" s="47"/>
      <c r="C79" s="47"/>
      <c r="D79" s="48"/>
      <c r="E79" s="48"/>
      <c r="F79" s="48"/>
      <c r="G79" s="49"/>
      <c r="H79" s="4" t="s">
        <v>75</v>
      </c>
    </row>
    <row r="80" spans="1:8" ht="25.5" customHeight="1">
      <c r="A80" s="43" t="s">
        <v>68</v>
      </c>
      <c r="B80" s="44"/>
      <c r="C80" s="44"/>
      <c r="D80" s="44"/>
      <c r="E80" s="44"/>
      <c r="F80" s="44"/>
      <c r="G80" s="45"/>
      <c r="H80" s="28">
        <v>0</v>
      </c>
    </row>
    <row r="81" spans="1:8" ht="29.25" customHeight="1">
      <c r="A81" s="43" t="s">
        <v>63</v>
      </c>
      <c r="B81" s="44"/>
      <c r="C81" s="44"/>
      <c r="D81" s="44"/>
      <c r="E81" s="44"/>
      <c r="F81" s="44"/>
      <c r="G81" s="45"/>
      <c r="H81" s="28">
        <v>0</v>
      </c>
    </row>
    <row r="82" spans="1:8" ht="27.75" customHeight="1">
      <c r="A82" s="40" t="s">
        <v>76</v>
      </c>
      <c r="B82" s="41"/>
      <c r="C82" s="41"/>
      <c r="D82" s="41"/>
      <c r="E82" s="41"/>
      <c r="F82" s="41"/>
      <c r="G82" s="42"/>
      <c r="H82" s="28">
        <v>0</v>
      </c>
    </row>
    <row r="83" spans="1:8" ht="24.75" customHeight="1">
      <c r="A83" s="50" t="s">
        <v>50</v>
      </c>
      <c r="B83" s="51"/>
      <c r="C83" s="51"/>
      <c r="D83" s="51"/>
      <c r="E83" s="51"/>
      <c r="F83" s="51"/>
      <c r="G83" s="52"/>
      <c r="H83" s="28">
        <v>0</v>
      </c>
    </row>
    <row r="84" spans="1:8" ht="38.25" customHeight="1">
      <c r="A84" s="40" t="s">
        <v>77</v>
      </c>
      <c r="B84" s="41"/>
      <c r="C84" s="41"/>
      <c r="D84" s="41"/>
      <c r="E84" s="41"/>
      <c r="F84" s="41"/>
      <c r="G84" s="42"/>
      <c r="H84" s="28">
        <f>692.8+195.84+15.64+362+279</f>
        <v>1545.28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1545.28</v>
      </c>
    </row>
    <row r="86" ht="8.25" customHeight="1">
      <c r="H86" s="33"/>
    </row>
    <row r="87" spans="1:8" ht="12.75">
      <c r="A87" s="46" t="s">
        <v>81</v>
      </c>
      <c r="B87" s="47"/>
      <c r="C87" s="47"/>
      <c r="D87" s="48"/>
      <c r="E87" s="48"/>
      <c r="F87" s="48"/>
      <c r="G87" s="49"/>
      <c r="H87" s="4" t="s">
        <v>75</v>
      </c>
    </row>
    <row r="88" spans="1:8" ht="12.75">
      <c r="A88" s="43" t="s">
        <v>82</v>
      </c>
      <c r="B88" s="44"/>
      <c r="C88" s="44"/>
      <c r="D88" s="44"/>
      <c r="E88" s="44"/>
      <c r="F88" s="44"/>
      <c r="G88" s="45"/>
      <c r="H88" s="28">
        <v>880</v>
      </c>
    </row>
    <row r="89" ht="24" customHeight="1"/>
    <row r="90" ht="12.75">
      <c r="A90" t="s">
        <v>60</v>
      </c>
    </row>
  </sheetData>
  <sheetProtection/>
  <mergeCells count="50">
    <mergeCell ref="A87:G87"/>
    <mergeCell ref="A88:G88"/>
    <mergeCell ref="A80:G80"/>
    <mergeCell ref="A79:G79"/>
    <mergeCell ref="A81:G81"/>
    <mergeCell ref="A83:G83"/>
    <mergeCell ref="A84:G84"/>
    <mergeCell ref="A82:G82"/>
    <mergeCell ref="A52:G52"/>
    <mergeCell ref="A55:G55"/>
    <mergeCell ref="A53:G53"/>
    <mergeCell ref="A54:G54"/>
    <mergeCell ref="A76:G76"/>
    <mergeCell ref="A60:G60"/>
    <mergeCell ref="A71:G71"/>
    <mergeCell ref="A70:G70"/>
    <mergeCell ref="A65:G65"/>
    <mergeCell ref="A74:G74"/>
    <mergeCell ref="A75:G75"/>
    <mergeCell ref="A63:H63"/>
    <mergeCell ref="A69:G69"/>
    <mergeCell ref="A58:G58"/>
    <mergeCell ref="A59:G59"/>
    <mergeCell ref="A66:G66"/>
    <mergeCell ref="A68:G68"/>
    <mergeCell ref="A67:G6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34:G34"/>
    <mergeCell ref="A51:G51"/>
    <mergeCell ref="A41:G41"/>
    <mergeCell ref="A42:G42"/>
    <mergeCell ref="A31:G31"/>
    <mergeCell ref="A37:G37"/>
    <mergeCell ref="A35:G35"/>
    <mergeCell ref="A36:G36"/>
    <mergeCell ref="A32:G32"/>
    <mergeCell ref="A33:G33"/>
    <mergeCell ref="A47:G47"/>
    <mergeCell ref="A26:G26"/>
    <mergeCell ref="A27:G27"/>
    <mergeCell ref="A28:G28"/>
    <mergeCell ref="A29:G29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2015-04-15T02:32:28Z</dcterms:modified>
  <cp:category/>
  <cp:version/>
  <cp:contentType/>
  <cp:contentStatus/>
</cp:coreProperties>
</file>