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<sst xmlns="http://schemas.openxmlformats.org/spreadsheetml/2006/main" count="294" uniqueCount="168">
  <si>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</si>
  <si>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</si>
  <si>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</si>
  <si>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</si>
  <si>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</si>
  <si>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</si>
  <si>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</si>
  <si>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</si>
  <si>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</si>
  <si>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</si>
  <si>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</si>
  <si>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</si>
  <si>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</si>
  <si>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</si>
  <si>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</si>
  <si>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</si>
  <si>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</si>
  <si>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</si>
  <si>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</si>
  <si>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</si>
  <si>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</si>
  <si>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</si>
  <si>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</si>
  <si>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</si>
  <si>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</si>
  <si>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</si>
  <si>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</si>
  <si>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</si>
  <si>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</si>
  <si>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</si>
  <si>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</si>
  <si>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</si>
  <si>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</si>
  <si>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</si>
  <si>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</si>
  <si>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</si>
  <si>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</si>
  <si>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</si>
  <si>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</si>
  <si>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</si>
  <si>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</si>
  <si>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</si>
  <si>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</si>
  <si>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</si>
  <si>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</si>
  <si>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</si>
  <si>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</si>
  <si>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</si>
  <si>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</si>
  <si>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</si>
  <si>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</si>
  <si>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</si>
  <si>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</si>
  <si>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</si>
  <si>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</si>
  <si>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</si>
  <si>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</si>
  <si>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</si>
  <si>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</si>
  <si>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</si>
  <si>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</si>
  <si>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</si>
  <si>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- август                                                                                     </t>
    </r>
  </si>
  <si>
    <t>ул. Большая Подгорная,153</t>
  </si>
  <si>
    <t>11 шт.</t>
  </si>
  <si>
    <t>Директор ООО "УК "Ленинский массив"______________________________В.П.Карелин</t>
  </si>
  <si>
    <t>6,76руб/кв.м/мес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</si>
  <si>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</si>
  <si>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</si>
  <si>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</si>
  <si>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</si>
  <si>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</si>
  <si>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</si>
  <si>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</si>
  <si>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384,00</t>
  </si>
  <si>
    <t>22 чел.</t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</si>
  <si>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 </t>
    </r>
    <r>
      <rPr>
        <b/>
        <sz val="8"/>
        <rFont val="Arial CYR"/>
        <family val="2"/>
      </rPr>
      <t xml:space="preserve">                                                   Сбор и вывоз мусора с контейнерной площадки-  февраль, июль, август , сентябрь                                                                      -Вырубка поросли на балконе кв.5- декабрь                                                                                                                                                                                                                                                            – Скос травы на придомовой территории - июнь                                                                                                                                                                                                                                                                     –  Очистка придомовой территории от снега- апрель                                               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</si>
  <si>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</si>
  <si>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0"/>
      </rPr>
      <t xml:space="preserve"> рыхление снега в весенний период снеготаяния, сбор/уборка оттаявшего мусора, кошение травы 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</si>
  <si>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</si>
  <si>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 - январь,Скол сосулек - декабрь</t>
    </r>
  </si>
  <si>
    <r>
      <t>Благоустройство придомовой территории:</t>
    </r>
    <r>
      <rPr>
        <sz val="8"/>
        <rFont val="Arial Cyr"/>
        <family val="0"/>
      </rPr>
      <t xml:space="preserve"> рыхление снега в весенний период снеготаяния, сбор/уборка оттаявшего мусора, кошение травы 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</si>
  <si>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</t>
    </r>
  </si>
  <si>
    <t>по содержанию и ремонту общего имущества в многоквартирном доме за период:  2014г.</t>
  </si>
  <si>
    <t>383,9</t>
  </si>
  <si>
    <t>26 чел.</t>
  </si>
  <si>
    <t>Сумма за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</si>
  <si>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</si>
  <si>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</si>
  <si>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</si>
  <si>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</si>
  <si>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</si>
  <si>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</si>
  <si>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</si>
  <si>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</si>
  <si>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</si>
  <si>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</si>
  <si>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</si>
  <si>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</si>
  <si>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</si>
  <si>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</si>
  <si>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</si>
  <si>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</si>
  <si>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</si>
  <si>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</si>
  <si>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</si>
  <si>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</si>
  <si>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</si>
  <si>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</si>
  <si>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</si>
  <si>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</si>
  <si>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</si>
  <si>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</si>
  <si>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</si>
  <si>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</si>
  <si>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</si>
  <si>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</si>
  <si>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</si>
  <si>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</si>
  <si>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05.12.14</t>
  </si>
  <si>
    <t>14:00</t>
  </si>
  <si>
    <t>15:00</t>
  </si>
  <si>
    <t>Очистка придомовой территории от снега.</t>
  </si>
  <si>
    <t>Спецтехника: фронт.погрузчик -1300 р/ч, раб.220 р/ч х 2 =440,00</t>
  </si>
  <si>
    <t>мн.дом</t>
  </si>
  <si>
    <t/>
  </si>
  <si>
    <t>ул.Б.Подгорная,153</t>
  </si>
  <si>
    <t>Содержание общего имущества</t>
  </si>
  <si>
    <t>СОИ (работы)</t>
  </si>
  <si>
    <t>Санитарная очистка придомовой территории</t>
  </si>
  <si>
    <t>26.09.14</t>
  </si>
  <si>
    <t>10:00</t>
  </si>
  <si>
    <t>13:00</t>
  </si>
  <si>
    <t>Монтаж ревизии Д 110 мм. Устранение засора канализации Д 100 мм - 15 м/п.</t>
  </si>
  <si>
    <t>Ревизия пласт.Д 110 мм - 1 шт., переходник чугун - пластик - 1 шт.</t>
  </si>
  <si>
    <t>СОИ (системы)</t>
  </si>
  <si>
    <t>Водопровод и канализация, горячее водоснабжение</t>
  </si>
  <si>
    <t>30.07.14</t>
  </si>
  <si>
    <t>09:00</t>
  </si>
  <si>
    <t>Устранение течи кровли.</t>
  </si>
  <si>
    <t>пена монт. - 1 баллон.</t>
  </si>
  <si>
    <t>Крыши и водосточные системы</t>
  </si>
  <si>
    <t>21.07.14</t>
  </si>
  <si>
    <t>Опрессовка СО : ревизия вентилей Д 15мм - 2 шт., ревизия задвижек Д 50мм - 2 шт.</t>
  </si>
  <si>
    <t>лён - 0,01кг.</t>
  </si>
  <si>
    <t>Центральное отопление</t>
  </si>
  <si>
    <t>01.06.14</t>
  </si>
  <si>
    <t>12:00</t>
  </si>
  <si>
    <t>Окос травы на придомовой территории - 60 кв.м.</t>
  </si>
  <si>
    <t>бензин - 0,6 л/час.</t>
  </si>
  <si>
    <t>Сезонные работы</t>
  </si>
  <si>
    <t>26.06.14</t>
  </si>
  <si>
    <t>17:00</t>
  </si>
  <si>
    <t>Вырубка поросли с придомовой территории - 30 кв.м.</t>
  </si>
  <si>
    <t>19.02.14</t>
  </si>
  <si>
    <t>16:00</t>
  </si>
  <si>
    <t>Обследование произведено, составлен акт осмотра.</t>
  </si>
  <si>
    <t>квартира</t>
  </si>
  <si>
    <t>Технический надзор</t>
  </si>
  <si>
    <t>20.05.14</t>
  </si>
  <si>
    <t>Осмотр помещения,составлен акт осмотра.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</si>
  <si>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</si>
  <si>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b/>
        <sz val="8"/>
        <rFont val="Arial Cyr"/>
        <family val="0"/>
      </rPr>
      <t xml:space="preserve">Гидравлические испытания системы отопления (июнь). Ремонт кровли (июль). Ремонт системы канализации (сентябрь)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</si>
  <si>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</si>
  <si>
    <r>
      <t xml:space="preserve">Непредвиденные виды работ: </t>
    </r>
    <r>
      <rPr>
        <sz val="8"/>
        <rFont val="Arial Cyr"/>
        <family val="0"/>
      </rPr>
      <t xml:space="preserve">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 - </t>
    </r>
    <r>
      <rPr>
        <b/>
        <sz val="8"/>
        <rFont val="Arial CYR"/>
        <family val="2"/>
      </rPr>
      <t xml:space="preserve">Вырубка поросли (июнь). Скос травы на придомовой территории (июнь).  Очистка контейнерной площадки от мусора (июль)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</si>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</sst>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3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4.00390625" style="33" customWidth="1"/>
  </cols>
  <sheetData>
    <row r="1" spans="1:9" ht="15.75">
      <c r="A1" s="80" t="s">
        <v>67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83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166</v>
      </c>
      <c r="I4" s="34"/>
    </row>
    <row r="5" spans="1:9" s="15" customFormat="1" ht="11.25">
      <c r="A5" s="12" t="s">
        <v>7</v>
      </c>
      <c r="B5" s="30" t="s">
        <v>84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85</v>
      </c>
      <c r="C6" s="13"/>
      <c r="D6" s="12"/>
      <c r="E6" s="12" t="s">
        <v>12</v>
      </c>
      <c r="F6" s="13"/>
      <c r="G6" s="14"/>
      <c r="H6" s="30" t="s">
        <v>167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87</v>
      </c>
      <c r="B15" s="20">
        <f>10088.76+57354.66</f>
        <v>67443.42</v>
      </c>
      <c r="C15" s="20">
        <v>0</v>
      </c>
      <c r="D15" s="20">
        <f>SUM(B15:C15)</f>
        <v>67443.42</v>
      </c>
      <c r="E15" s="1"/>
      <c r="F15" s="1"/>
      <c r="G15" s="1"/>
      <c r="H15" s="1"/>
    </row>
    <row r="16" spans="1:8" ht="12.75">
      <c r="A16" s="5" t="s">
        <v>88</v>
      </c>
      <c r="B16" s="20">
        <f>15899.29+78300.96</f>
        <v>94200.25</v>
      </c>
      <c r="C16" s="20">
        <v>8852.86</v>
      </c>
      <c r="D16" s="20">
        <f>SUM(B16:C16)</f>
        <v>103053.11</v>
      </c>
      <c r="E16" s="1"/>
      <c r="F16" s="1"/>
      <c r="G16" s="1"/>
      <c r="H16" s="1"/>
    </row>
    <row r="17" spans="1:8" ht="12.75">
      <c r="A17" s="5" t="s">
        <v>89</v>
      </c>
      <c r="B17" s="40">
        <f>H49+H56+H61</f>
        <v>33076.691999999995</v>
      </c>
      <c r="C17" s="40">
        <f>H72+H77+H85</f>
        <v>33466.981999999996</v>
      </c>
      <c r="D17" s="40">
        <f>SUM(B17:C17)</f>
        <v>66543.674</v>
      </c>
      <c r="E17" s="1"/>
      <c r="F17" s="1"/>
      <c r="G17" s="1"/>
      <c r="H17" s="1"/>
    </row>
    <row r="18" spans="1:8" ht="12.75">
      <c r="A18" s="5" t="s">
        <v>90</v>
      </c>
      <c r="B18" s="38">
        <f>B16-B17</f>
        <v>61123.558000000005</v>
      </c>
      <c r="C18" s="38">
        <f>C16-C17</f>
        <v>-24614.121999999996</v>
      </c>
      <c r="D18" s="38">
        <f>SUM(B18:C18)</f>
        <v>36509.43600000001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91</v>
      </c>
      <c r="D20" s="36">
        <f>D18</f>
        <v>36509.43600000001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92</v>
      </c>
      <c r="D22" s="36">
        <v>-69127.52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93</v>
      </c>
      <c r="D24" s="36">
        <f>D20+D22</f>
        <v>-32618.083999999995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9" t="s">
        <v>60</v>
      </c>
      <c r="B26" s="70"/>
      <c r="C26" s="70"/>
      <c r="D26" s="70"/>
      <c r="E26" s="70"/>
      <c r="F26" s="70"/>
      <c r="G26" s="70"/>
      <c r="H26" s="25" t="s">
        <v>20</v>
      </c>
    </row>
    <row r="27" spans="1:8" ht="12.75" customHeight="1">
      <c r="A27" s="65" t="s">
        <v>21</v>
      </c>
      <c r="B27" s="65"/>
      <c r="C27" s="65"/>
      <c r="D27" s="65"/>
      <c r="E27" s="65"/>
      <c r="F27" s="65"/>
      <c r="G27" s="65"/>
      <c r="H27" s="26">
        <v>4.99</v>
      </c>
    </row>
    <row r="28" spans="1:8" ht="12.75" customHeight="1">
      <c r="A28" s="65" t="s">
        <v>22</v>
      </c>
      <c r="B28" s="65"/>
      <c r="C28" s="65"/>
      <c r="D28" s="65"/>
      <c r="E28" s="65"/>
      <c r="F28" s="65"/>
      <c r="G28" s="65"/>
      <c r="H28" s="26">
        <v>0.7</v>
      </c>
    </row>
    <row r="29" spans="1:8" ht="12.75" customHeight="1">
      <c r="A29" s="65" t="s">
        <v>17</v>
      </c>
      <c r="B29" s="65"/>
      <c r="C29" s="65"/>
      <c r="D29" s="65"/>
      <c r="E29" s="65"/>
      <c r="F29" s="65"/>
      <c r="G29" s="65"/>
      <c r="H29" s="26">
        <v>2.19</v>
      </c>
    </row>
    <row r="30" spans="1:8" ht="12.75" customHeight="1">
      <c r="A30" s="66" t="s">
        <v>18</v>
      </c>
      <c r="B30" s="67"/>
      <c r="C30" s="67"/>
      <c r="D30" s="67"/>
      <c r="E30" s="67"/>
      <c r="F30" s="67"/>
      <c r="G30" s="68"/>
      <c r="H30" s="27">
        <f>SUM(H27:H29)</f>
        <v>7.880000000000001</v>
      </c>
    </row>
    <row r="31" spans="1:8" ht="12.75" customHeight="1">
      <c r="A31" s="65"/>
      <c r="B31" s="65"/>
      <c r="C31" s="65"/>
      <c r="D31" s="65"/>
      <c r="E31" s="65"/>
      <c r="F31" s="65"/>
      <c r="G31" s="65"/>
      <c r="H31" s="26"/>
    </row>
    <row r="32" spans="1:8" ht="12.75" customHeight="1">
      <c r="A32" s="65" t="s">
        <v>23</v>
      </c>
      <c r="B32" s="65"/>
      <c r="C32" s="65"/>
      <c r="D32" s="65"/>
      <c r="E32" s="65"/>
      <c r="F32" s="65"/>
      <c r="G32" s="65"/>
      <c r="H32" s="26">
        <v>4.54</v>
      </c>
    </row>
    <row r="33" spans="1:8" ht="12.75" customHeight="1">
      <c r="A33" s="65" t="s">
        <v>24</v>
      </c>
      <c r="B33" s="65"/>
      <c r="C33" s="65"/>
      <c r="D33" s="65"/>
      <c r="E33" s="65"/>
      <c r="F33" s="65"/>
      <c r="G33" s="65"/>
      <c r="H33" s="26">
        <v>0</v>
      </c>
    </row>
    <row r="34" spans="1:8" ht="12.75" customHeight="1">
      <c r="A34" s="65" t="s">
        <v>25</v>
      </c>
      <c r="B34" s="65"/>
      <c r="C34" s="65"/>
      <c r="D34" s="65"/>
      <c r="E34" s="65"/>
      <c r="F34" s="65"/>
      <c r="G34" s="65"/>
      <c r="H34" s="26">
        <v>2.22</v>
      </c>
    </row>
    <row r="35" spans="1:8" ht="12.75" customHeight="1">
      <c r="A35" s="66" t="s">
        <v>19</v>
      </c>
      <c r="B35" s="67"/>
      <c r="C35" s="67"/>
      <c r="D35" s="67"/>
      <c r="E35" s="67"/>
      <c r="F35" s="67"/>
      <c r="G35" s="68"/>
      <c r="H35" s="27">
        <f>SUM(H32:H34)</f>
        <v>6.76</v>
      </c>
    </row>
    <row r="36" spans="1:8" ht="12.75" customHeight="1">
      <c r="A36" s="65"/>
      <c r="B36" s="65"/>
      <c r="C36" s="65"/>
      <c r="D36" s="65"/>
      <c r="E36" s="65"/>
      <c r="F36" s="65"/>
      <c r="G36" s="65"/>
      <c r="H36" s="26"/>
    </row>
    <row r="37" spans="1:11" ht="12.75" customHeight="1">
      <c r="A37" s="66" t="s">
        <v>28</v>
      </c>
      <c r="B37" s="67"/>
      <c r="C37" s="67"/>
      <c r="D37" s="67"/>
      <c r="E37" s="67"/>
      <c r="F37" s="67"/>
      <c r="G37" s="68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5" t="s">
        <v>58</v>
      </c>
      <c r="B39" s="86"/>
      <c r="C39" s="86"/>
      <c r="D39" s="86"/>
      <c r="E39" s="86"/>
      <c r="F39" s="86"/>
      <c r="G39" s="86"/>
      <c r="H39" s="8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3" t="s">
        <v>29</v>
      </c>
      <c r="B41" s="74"/>
      <c r="C41" s="74"/>
      <c r="D41" s="75"/>
      <c r="E41" s="75"/>
      <c r="F41" s="75"/>
      <c r="G41" s="76"/>
      <c r="H41" s="4" t="s">
        <v>86</v>
      </c>
    </row>
    <row r="42" spans="1:10" ht="47.25" customHeight="1">
      <c r="A42" s="77" t="s">
        <v>30</v>
      </c>
      <c r="B42" s="78"/>
      <c r="C42" s="78"/>
      <c r="D42" s="78"/>
      <c r="E42" s="78"/>
      <c r="F42" s="78"/>
      <c r="G42" s="79"/>
      <c r="H42" s="28">
        <f>12*B5*I42</f>
        <v>11010.251999999999</v>
      </c>
      <c r="I42" s="35">
        <v>2.39</v>
      </c>
      <c r="J42" s="39"/>
    </row>
    <row r="43" spans="1:10" ht="34.5" customHeight="1">
      <c r="A43" s="82" t="s">
        <v>31</v>
      </c>
      <c r="B43" s="83"/>
      <c r="C43" s="83"/>
      <c r="D43" s="83"/>
      <c r="E43" s="83"/>
      <c r="F43" s="83"/>
      <c r="G43" s="84"/>
      <c r="H43" s="28">
        <f>12*B5*I43</f>
        <v>2902.2839999999997</v>
      </c>
      <c r="I43" s="35">
        <v>0.63</v>
      </c>
      <c r="J43" s="39"/>
    </row>
    <row r="44" spans="1:10" ht="13.5" customHeight="1">
      <c r="A44" s="71" t="s">
        <v>32</v>
      </c>
      <c r="B44" s="72"/>
      <c r="C44" s="72"/>
      <c r="D44" s="72"/>
      <c r="E44" s="72"/>
      <c r="F44" s="72"/>
      <c r="G44" s="72"/>
      <c r="H44" s="28">
        <f>12*B5*I44</f>
        <v>1566.312</v>
      </c>
      <c r="I44" s="35">
        <v>0.34</v>
      </c>
      <c r="J44" s="39"/>
    </row>
    <row r="45" spans="1:10" ht="24.75" customHeight="1">
      <c r="A45" s="82" t="s">
        <v>33</v>
      </c>
      <c r="B45" s="83"/>
      <c r="C45" s="83"/>
      <c r="D45" s="83"/>
      <c r="E45" s="83"/>
      <c r="F45" s="83"/>
      <c r="G45" s="84"/>
      <c r="H45" s="28">
        <f>12*B5*I45</f>
        <v>1566.312</v>
      </c>
      <c r="I45" s="35">
        <v>0.34</v>
      </c>
      <c r="J45" s="39"/>
    </row>
    <row r="46" spans="1:10" ht="13.5" customHeight="1">
      <c r="A46" s="71" t="s">
        <v>34</v>
      </c>
      <c r="B46" s="72"/>
      <c r="C46" s="72"/>
      <c r="D46" s="72"/>
      <c r="E46" s="72"/>
      <c r="F46" s="72"/>
      <c r="G46" s="72"/>
      <c r="H46" s="28">
        <f>12*B5*I46</f>
        <v>829.2239999999998</v>
      </c>
      <c r="I46" s="35">
        <v>0.18</v>
      </c>
      <c r="J46" s="39"/>
    </row>
    <row r="47" spans="1:10" ht="47.25" customHeight="1">
      <c r="A47" s="77" t="s">
        <v>36</v>
      </c>
      <c r="B47" s="78"/>
      <c r="C47" s="78"/>
      <c r="D47" s="78"/>
      <c r="E47" s="78"/>
      <c r="F47" s="78"/>
      <c r="G47" s="79"/>
      <c r="H47" s="28">
        <f>12*B5*I47</f>
        <v>4053.9839999999995</v>
      </c>
      <c r="I47" s="35">
        <v>0.88</v>
      </c>
      <c r="J47" s="39"/>
    </row>
    <row r="48" spans="1:10" ht="24.75" customHeight="1">
      <c r="A48" s="82" t="s">
        <v>35</v>
      </c>
      <c r="B48" s="83"/>
      <c r="C48" s="83"/>
      <c r="D48" s="83"/>
      <c r="E48" s="83"/>
      <c r="F48" s="83"/>
      <c r="G48" s="84"/>
      <c r="H48" s="28">
        <f>12*B5*I48</f>
        <v>1059.5639999999999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22987.931999999993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3" t="s">
        <v>37</v>
      </c>
      <c r="B51" s="74"/>
      <c r="C51" s="74"/>
      <c r="D51" s="75"/>
      <c r="E51" s="75"/>
      <c r="F51" s="75"/>
      <c r="G51" s="76"/>
      <c r="H51" s="4" t="s">
        <v>86</v>
      </c>
    </row>
    <row r="52" spans="1:9" ht="23.25" customHeight="1">
      <c r="A52" s="77" t="s">
        <v>161</v>
      </c>
      <c r="B52" s="78"/>
      <c r="C52" s="78"/>
      <c r="D52" s="78"/>
      <c r="E52" s="78"/>
      <c r="F52" s="78"/>
      <c r="G52" s="79"/>
      <c r="H52" s="28">
        <v>0</v>
      </c>
      <c r="I52" s="35">
        <v>0.7</v>
      </c>
    </row>
    <row r="53" spans="1:8" ht="24.75" customHeight="1">
      <c r="A53" s="82" t="s">
        <v>52</v>
      </c>
      <c r="B53" s="83"/>
      <c r="C53" s="83"/>
      <c r="D53" s="83"/>
      <c r="E53" s="83"/>
      <c r="F53" s="83"/>
      <c r="G53" s="84"/>
      <c r="H53" s="28">
        <v>0</v>
      </c>
    </row>
    <row r="54" spans="1:8" ht="24.75" customHeight="1">
      <c r="A54" s="82" t="s">
        <v>53</v>
      </c>
      <c r="B54" s="83"/>
      <c r="C54" s="83"/>
      <c r="D54" s="83"/>
      <c r="E54" s="83"/>
      <c r="F54" s="83"/>
      <c r="G54" s="84"/>
      <c r="H54" s="28">
        <v>0</v>
      </c>
    </row>
    <row r="55" spans="1:8" ht="36" customHeight="1">
      <c r="A55" s="82" t="s">
        <v>54</v>
      </c>
      <c r="B55" s="83"/>
      <c r="C55" s="83"/>
      <c r="D55" s="83"/>
      <c r="E55" s="83"/>
      <c r="F55" s="83"/>
      <c r="G55" s="84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3" t="s">
        <v>45</v>
      </c>
      <c r="B58" s="74"/>
      <c r="C58" s="74"/>
      <c r="D58" s="75"/>
      <c r="E58" s="75"/>
      <c r="F58" s="75"/>
      <c r="G58" s="76"/>
      <c r="H58" s="4" t="s">
        <v>86</v>
      </c>
    </row>
    <row r="59" spans="1:9" ht="12.75" customHeight="1">
      <c r="A59" s="77" t="s">
        <v>44</v>
      </c>
      <c r="B59" s="78"/>
      <c r="C59" s="78"/>
      <c r="D59" s="78"/>
      <c r="E59" s="78"/>
      <c r="F59" s="78"/>
      <c r="G59" s="79"/>
      <c r="H59" s="28">
        <v>10088.76</v>
      </c>
      <c r="I59" s="35">
        <v>2.19</v>
      </c>
    </row>
    <row r="60" spans="1:8" ht="24" customHeight="1">
      <c r="A60" s="77" t="s">
        <v>49</v>
      </c>
      <c r="B60" s="78"/>
      <c r="C60" s="78"/>
      <c r="D60" s="78"/>
      <c r="E60" s="78"/>
      <c r="F60" s="78"/>
      <c r="G60" s="7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10088.76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5" t="s">
        <v>59</v>
      </c>
      <c r="B63" s="86"/>
      <c r="C63" s="86"/>
      <c r="D63" s="86"/>
      <c r="E63" s="86"/>
      <c r="F63" s="86"/>
      <c r="G63" s="86"/>
      <c r="H63" s="8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3" t="s">
        <v>43</v>
      </c>
      <c r="B65" s="74"/>
      <c r="C65" s="74"/>
      <c r="D65" s="75"/>
      <c r="E65" s="75"/>
      <c r="F65" s="75"/>
      <c r="G65" s="76"/>
      <c r="H65" s="4" t="s">
        <v>86</v>
      </c>
    </row>
    <row r="66" spans="1:10" ht="36.75" customHeight="1">
      <c r="A66" s="77" t="s">
        <v>38</v>
      </c>
      <c r="B66" s="78"/>
      <c r="C66" s="78"/>
      <c r="D66" s="78"/>
      <c r="E66" s="78"/>
      <c r="F66" s="78"/>
      <c r="G66" s="79"/>
      <c r="H66" s="28">
        <f>12*B5*I66</f>
        <v>5389.955999999999</v>
      </c>
      <c r="I66" s="35">
        <v>1.17</v>
      </c>
      <c r="J66" s="39"/>
    </row>
    <row r="67" spans="1:10" ht="24.75" customHeight="1">
      <c r="A67" s="82" t="s">
        <v>39</v>
      </c>
      <c r="B67" s="83"/>
      <c r="C67" s="83"/>
      <c r="D67" s="83"/>
      <c r="E67" s="83"/>
      <c r="F67" s="83"/>
      <c r="G67" s="84"/>
      <c r="H67" s="28">
        <f>12*B5*I67</f>
        <v>4837.139999999999</v>
      </c>
      <c r="I67" s="35">
        <v>1.05</v>
      </c>
      <c r="J67" s="39"/>
    </row>
    <row r="68" spans="1:10" ht="36.75" customHeight="1">
      <c r="A68" s="77" t="s">
        <v>48</v>
      </c>
      <c r="B68" s="78"/>
      <c r="C68" s="78"/>
      <c r="D68" s="78"/>
      <c r="E68" s="78"/>
      <c r="F68" s="78"/>
      <c r="G68" s="79"/>
      <c r="H68" s="28">
        <f>12*B5*I68</f>
        <v>5804.567999999999</v>
      </c>
      <c r="I68" s="35">
        <v>1.26</v>
      </c>
      <c r="J68" s="39"/>
    </row>
    <row r="69" spans="1:10" ht="24.75" customHeight="1">
      <c r="A69" s="82" t="s">
        <v>40</v>
      </c>
      <c r="B69" s="83"/>
      <c r="C69" s="83"/>
      <c r="D69" s="83"/>
      <c r="E69" s="83"/>
      <c r="F69" s="83"/>
      <c r="G69" s="84"/>
      <c r="H69" s="28">
        <f>12*B5*I69</f>
        <v>1934.8559999999995</v>
      </c>
      <c r="I69" s="35">
        <v>0.42</v>
      </c>
      <c r="J69" s="39"/>
    </row>
    <row r="70" spans="1:10" ht="25.5" customHeight="1">
      <c r="A70" s="77" t="s">
        <v>41</v>
      </c>
      <c r="B70" s="78"/>
      <c r="C70" s="78"/>
      <c r="D70" s="78"/>
      <c r="E70" s="78"/>
      <c r="F70" s="78"/>
      <c r="G70" s="79"/>
      <c r="H70" s="28">
        <f>12*B5*I70</f>
        <v>2026.9919999999997</v>
      </c>
      <c r="I70" s="35">
        <v>0.44</v>
      </c>
      <c r="J70" s="39"/>
    </row>
    <row r="71" spans="1:10" ht="24.75" customHeight="1">
      <c r="A71" s="82" t="s">
        <v>42</v>
      </c>
      <c r="B71" s="83"/>
      <c r="C71" s="83"/>
      <c r="D71" s="83"/>
      <c r="E71" s="83"/>
      <c r="F71" s="83"/>
      <c r="G71" s="84"/>
      <c r="H71" s="28">
        <f>12*B5*I71</f>
        <v>921.3599999999999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20914.871999999996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3" t="s">
        <v>46</v>
      </c>
      <c r="B74" s="74"/>
      <c r="C74" s="74"/>
      <c r="D74" s="75"/>
      <c r="E74" s="75"/>
      <c r="F74" s="75"/>
      <c r="G74" s="76"/>
      <c r="H74" s="4" t="s">
        <v>86</v>
      </c>
    </row>
    <row r="75" spans="1:8" ht="36" customHeight="1">
      <c r="A75" s="77" t="s">
        <v>162</v>
      </c>
      <c r="B75" s="78"/>
      <c r="C75" s="78"/>
      <c r="D75" s="78"/>
      <c r="E75" s="78"/>
      <c r="F75" s="78"/>
      <c r="G75" s="79"/>
      <c r="H75" s="42">
        <f>2022.31+2320+4650</f>
        <v>8992.31</v>
      </c>
    </row>
    <row r="76" spans="1:8" ht="34.5" customHeight="1">
      <c r="A76" s="82" t="s">
        <v>51</v>
      </c>
      <c r="B76" s="83"/>
      <c r="C76" s="83"/>
      <c r="D76" s="83"/>
      <c r="E76" s="83"/>
      <c r="F76" s="83"/>
      <c r="G76" s="8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8992.31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3" t="s">
        <v>47</v>
      </c>
      <c r="B79" s="74"/>
      <c r="C79" s="74"/>
      <c r="D79" s="75"/>
      <c r="E79" s="75"/>
      <c r="F79" s="75"/>
      <c r="G79" s="76"/>
      <c r="H79" s="4" t="s">
        <v>86</v>
      </c>
    </row>
    <row r="80" spans="1:8" ht="24.75" customHeight="1">
      <c r="A80" s="94" t="s">
        <v>81</v>
      </c>
      <c r="B80" s="95"/>
      <c r="C80" s="95"/>
      <c r="D80" s="95"/>
      <c r="E80" s="95"/>
      <c r="F80" s="95"/>
      <c r="G80" s="96"/>
      <c r="H80" s="28">
        <v>0</v>
      </c>
    </row>
    <row r="81" spans="1:8" ht="24" customHeight="1">
      <c r="A81" s="77" t="s">
        <v>163</v>
      </c>
      <c r="B81" s="78"/>
      <c r="C81" s="78"/>
      <c r="D81" s="78"/>
      <c r="E81" s="78"/>
      <c r="F81" s="78"/>
      <c r="G81" s="79"/>
      <c r="H81" s="42">
        <v>1740</v>
      </c>
    </row>
    <row r="82" spans="1:8" ht="24.75" customHeight="1">
      <c r="A82" s="91" t="s">
        <v>82</v>
      </c>
      <c r="B82" s="92"/>
      <c r="C82" s="92"/>
      <c r="D82" s="92"/>
      <c r="E82" s="92"/>
      <c r="F82" s="92"/>
      <c r="G82" s="93"/>
      <c r="H82" s="28">
        <v>0</v>
      </c>
    </row>
    <row r="83" spans="1:8" ht="24.75" customHeight="1">
      <c r="A83" s="82" t="s">
        <v>50</v>
      </c>
      <c r="B83" s="83"/>
      <c r="C83" s="83"/>
      <c r="D83" s="83"/>
      <c r="E83" s="83"/>
      <c r="F83" s="83"/>
      <c r="G83" s="84"/>
      <c r="H83" s="28">
        <v>0</v>
      </c>
    </row>
    <row r="84" spans="1:10" ht="48" customHeight="1">
      <c r="A84" s="88" t="s">
        <v>164</v>
      </c>
      <c r="B84" s="89"/>
      <c r="C84" s="89"/>
      <c r="D84" s="89"/>
      <c r="E84" s="89"/>
      <c r="F84" s="89"/>
      <c r="G84" s="90"/>
      <c r="H84" s="28">
        <f>880+536.6+403.2</f>
        <v>1819.8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3559.8</v>
      </c>
    </row>
    <row r="86" ht="12.75">
      <c r="H86" s="33"/>
    </row>
    <row r="88" ht="12.75">
      <c r="A88" t="s">
        <v>65</v>
      </c>
    </row>
    <row r="93" spans="1:25" ht="12.75">
      <c r="A93" s="41" t="s">
        <v>94</v>
      </c>
      <c r="B93" s="41" t="s">
        <v>95</v>
      </c>
      <c r="C93" s="41" t="s">
        <v>96</v>
      </c>
      <c r="D93" s="41" t="s">
        <v>97</v>
      </c>
      <c r="E93" s="41" t="s">
        <v>98</v>
      </c>
      <c r="F93" s="41" t="s">
        <v>99</v>
      </c>
      <c r="G93" s="41" t="s">
        <v>100</v>
      </c>
      <c r="H93" s="41" t="s">
        <v>101</v>
      </c>
      <c r="I93" s="41" t="s">
        <v>102</v>
      </c>
      <c r="J93" s="41" t="s">
        <v>103</v>
      </c>
      <c r="K93" s="41" t="s">
        <v>104</v>
      </c>
      <c r="L93" s="41" t="s">
        <v>105</v>
      </c>
      <c r="M93" s="41" t="s">
        <v>106</v>
      </c>
      <c r="N93" s="41" t="s">
        <v>107</v>
      </c>
      <c r="O93" s="41" t="s">
        <v>108</v>
      </c>
      <c r="P93" s="41" t="s">
        <v>109</v>
      </c>
      <c r="Q93" s="41" t="s">
        <v>110</v>
      </c>
      <c r="R93" s="41" t="s">
        <v>111</v>
      </c>
      <c r="S93" s="41" t="s">
        <v>112</v>
      </c>
      <c r="T93" s="41" t="s">
        <v>113</v>
      </c>
      <c r="U93" s="41" t="s">
        <v>114</v>
      </c>
      <c r="V93" s="41" t="s">
        <v>115</v>
      </c>
      <c r="W93" s="41" t="s">
        <v>116</v>
      </c>
      <c r="X93" s="41" t="s">
        <v>117</v>
      </c>
      <c r="Y93" s="41" t="s">
        <v>118</v>
      </c>
    </row>
    <row r="94" spans="1:25" s="62" customFormat="1" ht="12.75">
      <c r="A94" s="58">
        <v>5549</v>
      </c>
      <c r="B94" s="58" t="b">
        <v>0</v>
      </c>
      <c r="C94" s="58">
        <v>5454</v>
      </c>
      <c r="D94" s="59" t="s">
        <v>119</v>
      </c>
      <c r="E94" s="59" t="s">
        <v>120</v>
      </c>
      <c r="F94" s="59" t="s">
        <v>121</v>
      </c>
      <c r="G94" s="58">
        <v>1</v>
      </c>
      <c r="H94" s="58">
        <v>2</v>
      </c>
      <c r="I94" s="59" t="s">
        <v>122</v>
      </c>
      <c r="J94" s="59" t="s">
        <v>123</v>
      </c>
      <c r="K94" s="58">
        <v>1</v>
      </c>
      <c r="L94" s="59" t="s">
        <v>124</v>
      </c>
      <c r="M94" s="59" t="s">
        <v>125</v>
      </c>
      <c r="N94" s="60">
        <v>1740</v>
      </c>
      <c r="O94" s="61"/>
      <c r="P94" s="61"/>
      <c r="Q94" s="61"/>
      <c r="R94" s="58" t="b">
        <v>1</v>
      </c>
      <c r="S94" s="59" t="s">
        <v>126</v>
      </c>
      <c r="T94" s="59" t="s">
        <v>125</v>
      </c>
      <c r="U94" s="59" t="s">
        <v>127</v>
      </c>
      <c r="V94" s="59" t="s">
        <v>128</v>
      </c>
      <c r="W94" s="59" t="s">
        <v>129</v>
      </c>
      <c r="X94" s="58" t="b">
        <v>0</v>
      </c>
      <c r="Y94" s="58" t="b">
        <v>0</v>
      </c>
    </row>
    <row r="95" spans="1:25" s="52" customFormat="1" ht="12.75">
      <c r="A95" s="48">
        <v>5303</v>
      </c>
      <c r="B95" s="48" t="b">
        <v>0</v>
      </c>
      <c r="C95" s="48">
        <v>5210</v>
      </c>
      <c r="D95" s="49" t="s">
        <v>130</v>
      </c>
      <c r="E95" s="49" t="s">
        <v>131</v>
      </c>
      <c r="F95" s="49" t="s">
        <v>132</v>
      </c>
      <c r="G95" s="48">
        <v>3</v>
      </c>
      <c r="H95" s="48">
        <v>2</v>
      </c>
      <c r="I95" s="49" t="s">
        <v>133</v>
      </c>
      <c r="J95" s="49" t="s">
        <v>134</v>
      </c>
      <c r="K95" s="48">
        <v>1</v>
      </c>
      <c r="L95" s="49" t="s">
        <v>124</v>
      </c>
      <c r="M95" s="49" t="s">
        <v>125</v>
      </c>
      <c r="N95" s="50">
        <v>4650</v>
      </c>
      <c r="O95" s="51"/>
      <c r="P95" s="51"/>
      <c r="Q95" s="51"/>
      <c r="R95" s="48" t="b">
        <v>1</v>
      </c>
      <c r="S95" s="49" t="s">
        <v>126</v>
      </c>
      <c r="T95" s="49" t="s">
        <v>125</v>
      </c>
      <c r="U95" s="49" t="s">
        <v>127</v>
      </c>
      <c r="V95" s="49" t="s">
        <v>135</v>
      </c>
      <c r="W95" s="49" t="s">
        <v>136</v>
      </c>
      <c r="X95" s="48" t="b">
        <v>0</v>
      </c>
      <c r="Y95" s="48" t="b">
        <v>0</v>
      </c>
    </row>
    <row r="96" spans="1:25" s="52" customFormat="1" ht="12.75">
      <c r="A96" s="48">
        <v>5181</v>
      </c>
      <c r="B96" s="48" t="b">
        <v>0</v>
      </c>
      <c r="C96" s="48">
        <v>5088</v>
      </c>
      <c r="D96" s="49" t="s">
        <v>137</v>
      </c>
      <c r="E96" s="49" t="s">
        <v>138</v>
      </c>
      <c r="F96" s="49" t="s">
        <v>121</v>
      </c>
      <c r="G96" s="48">
        <v>5</v>
      </c>
      <c r="H96" s="48">
        <v>2</v>
      </c>
      <c r="I96" s="49" t="s">
        <v>139</v>
      </c>
      <c r="J96" s="49" t="s">
        <v>140</v>
      </c>
      <c r="K96" s="48">
        <v>1</v>
      </c>
      <c r="L96" s="49" t="s">
        <v>124</v>
      </c>
      <c r="M96" s="49" t="s">
        <v>125</v>
      </c>
      <c r="N96" s="50">
        <v>2320</v>
      </c>
      <c r="O96" s="51"/>
      <c r="P96" s="51"/>
      <c r="Q96" s="51"/>
      <c r="R96" s="48" t="b">
        <v>1</v>
      </c>
      <c r="S96" s="49" t="s">
        <v>126</v>
      </c>
      <c r="T96" s="49" t="s">
        <v>125</v>
      </c>
      <c r="U96" s="49" t="s">
        <v>127</v>
      </c>
      <c r="V96" s="49" t="s">
        <v>135</v>
      </c>
      <c r="W96" s="49" t="s">
        <v>141</v>
      </c>
      <c r="X96" s="48" t="b">
        <v>0</v>
      </c>
      <c r="Y96" s="48" t="b">
        <v>0</v>
      </c>
    </row>
    <row r="97" spans="1:25" s="52" customFormat="1" ht="12.75">
      <c r="A97" s="48">
        <v>5169</v>
      </c>
      <c r="B97" s="48" t="b">
        <v>0</v>
      </c>
      <c r="C97" s="48">
        <v>5076</v>
      </c>
      <c r="D97" s="49" t="s">
        <v>142</v>
      </c>
      <c r="E97" s="49" t="s">
        <v>132</v>
      </c>
      <c r="F97" s="49" t="s">
        <v>120</v>
      </c>
      <c r="G97" s="48">
        <v>1</v>
      </c>
      <c r="H97" s="48">
        <v>2</v>
      </c>
      <c r="I97" s="49" t="s">
        <v>143</v>
      </c>
      <c r="J97" s="49" t="s">
        <v>144</v>
      </c>
      <c r="K97" s="48">
        <v>1</v>
      </c>
      <c r="L97" s="49" t="s">
        <v>124</v>
      </c>
      <c r="M97" s="49" t="s">
        <v>125</v>
      </c>
      <c r="N97" s="50">
        <v>2022.31</v>
      </c>
      <c r="O97" s="51"/>
      <c r="P97" s="51"/>
      <c r="Q97" s="51"/>
      <c r="R97" s="48" t="b">
        <v>1</v>
      </c>
      <c r="S97" s="49" t="s">
        <v>126</v>
      </c>
      <c r="T97" s="49" t="s">
        <v>125</v>
      </c>
      <c r="U97" s="49" t="s">
        <v>127</v>
      </c>
      <c r="V97" s="49" t="s">
        <v>135</v>
      </c>
      <c r="W97" s="49" t="s">
        <v>145</v>
      </c>
      <c r="X97" s="48" t="b">
        <v>0</v>
      </c>
      <c r="Y97" s="48" t="b">
        <v>0</v>
      </c>
    </row>
    <row r="98" spans="1:25" s="57" customFormat="1" ht="12.75">
      <c r="A98" s="53">
        <v>5029</v>
      </c>
      <c r="B98" s="53" t="b">
        <v>0</v>
      </c>
      <c r="C98" s="53">
        <v>4936</v>
      </c>
      <c r="D98" s="54" t="s">
        <v>146</v>
      </c>
      <c r="E98" s="54" t="s">
        <v>147</v>
      </c>
      <c r="F98" s="54" t="s">
        <v>120</v>
      </c>
      <c r="G98" s="53">
        <v>2</v>
      </c>
      <c r="H98" s="53">
        <v>1</v>
      </c>
      <c r="I98" s="54" t="s">
        <v>148</v>
      </c>
      <c r="J98" s="54" t="s">
        <v>149</v>
      </c>
      <c r="K98" s="53">
        <v>1</v>
      </c>
      <c r="L98" s="54" t="s">
        <v>124</v>
      </c>
      <c r="M98" s="54" t="s">
        <v>125</v>
      </c>
      <c r="N98" s="55">
        <v>536.6</v>
      </c>
      <c r="O98" s="56"/>
      <c r="P98" s="56"/>
      <c r="Q98" s="56"/>
      <c r="R98" s="53" t="b">
        <v>1</v>
      </c>
      <c r="S98" s="54" t="s">
        <v>126</v>
      </c>
      <c r="T98" s="54" t="s">
        <v>125</v>
      </c>
      <c r="U98" s="54" t="s">
        <v>127</v>
      </c>
      <c r="V98" s="54" t="s">
        <v>128</v>
      </c>
      <c r="W98" s="54" t="s">
        <v>150</v>
      </c>
      <c r="X98" s="53" t="b">
        <v>0</v>
      </c>
      <c r="Y98" s="53" t="b">
        <v>0</v>
      </c>
    </row>
    <row r="99" spans="1:25" s="57" customFormat="1" ht="12.75">
      <c r="A99" s="53">
        <v>5019</v>
      </c>
      <c r="B99" s="53" t="b">
        <v>0</v>
      </c>
      <c r="C99" s="53">
        <v>4926</v>
      </c>
      <c r="D99" s="54" t="s">
        <v>151</v>
      </c>
      <c r="E99" s="54" t="s">
        <v>121</v>
      </c>
      <c r="F99" s="54" t="s">
        <v>152</v>
      </c>
      <c r="G99" s="53">
        <v>2</v>
      </c>
      <c r="H99" s="53">
        <v>2</v>
      </c>
      <c r="I99" s="54" t="s">
        <v>153</v>
      </c>
      <c r="J99" s="54" t="s">
        <v>125</v>
      </c>
      <c r="K99" s="53">
        <v>1</v>
      </c>
      <c r="L99" s="54" t="s">
        <v>124</v>
      </c>
      <c r="M99" s="54" t="s">
        <v>125</v>
      </c>
      <c r="N99" s="55">
        <v>880</v>
      </c>
      <c r="O99" s="56"/>
      <c r="P99" s="56"/>
      <c r="Q99" s="56"/>
      <c r="R99" s="53" t="b">
        <v>1</v>
      </c>
      <c r="S99" s="54" t="s">
        <v>126</v>
      </c>
      <c r="T99" s="54" t="s">
        <v>125</v>
      </c>
      <c r="U99" s="54" t="s">
        <v>127</v>
      </c>
      <c r="V99" s="54" t="s">
        <v>128</v>
      </c>
      <c r="W99" s="54" t="s">
        <v>150</v>
      </c>
      <c r="X99" s="53" t="b">
        <v>0</v>
      </c>
      <c r="Y99" s="53" t="b">
        <v>0</v>
      </c>
    </row>
    <row r="100" spans="1:25" s="47" customFormat="1" ht="12.75">
      <c r="A100" s="43">
        <v>4543</v>
      </c>
      <c r="B100" s="43" t="b">
        <v>0</v>
      </c>
      <c r="C100" s="43">
        <v>4456</v>
      </c>
      <c r="D100" s="44" t="s">
        <v>154</v>
      </c>
      <c r="E100" s="44" t="s">
        <v>155</v>
      </c>
      <c r="F100" s="44" t="s">
        <v>152</v>
      </c>
      <c r="G100" s="43">
        <v>1</v>
      </c>
      <c r="H100" s="43">
        <v>1</v>
      </c>
      <c r="I100" s="44" t="s">
        <v>156</v>
      </c>
      <c r="J100" s="44" t="s">
        <v>125</v>
      </c>
      <c r="K100" s="43">
        <v>1</v>
      </c>
      <c r="L100" s="44" t="s">
        <v>157</v>
      </c>
      <c r="M100" s="44" t="s">
        <v>125</v>
      </c>
      <c r="N100" s="45">
        <v>260</v>
      </c>
      <c r="O100" s="46"/>
      <c r="P100" s="46"/>
      <c r="Q100" s="46"/>
      <c r="R100" s="43" t="b">
        <v>1</v>
      </c>
      <c r="S100" s="44" t="s">
        <v>126</v>
      </c>
      <c r="T100" s="44" t="s">
        <v>125</v>
      </c>
      <c r="U100" s="44" t="s">
        <v>127</v>
      </c>
      <c r="V100" s="44" t="s">
        <v>128</v>
      </c>
      <c r="W100" s="44" t="s">
        <v>158</v>
      </c>
      <c r="X100" s="43" t="b">
        <v>0</v>
      </c>
      <c r="Y100" s="43" t="b">
        <v>0</v>
      </c>
    </row>
    <row r="101" spans="1:25" s="47" customFormat="1" ht="12.75">
      <c r="A101" s="43">
        <v>4945</v>
      </c>
      <c r="B101" s="43" t="b">
        <v>0</v>
      </c>
      <c r="C101" s="43">
        <v>4853</v>
      </c>
      <c r="D101" s="44" t="s">
        <v>159</v>
      </c>
      <c r="E101" s="44" t="s">
        <v>121</v>
      </c>
      <c r="F101" s="44" t="s">
        <v>155</v>
      </c>
      <c r="G101" s="43">
        <v>1</v>
      </c>
      <c r="H101" s="43">
        <v>1</v>
      </c>
      <c r="I101" s="44" t="s">
        <v>160</v>
      </c>
      <c r="J101" s="44" t="s">
        <v>125</v>
      </c>
      <c r="K101" s="43">
        <v>1</v>
      </c>
      <c r="L101" s="44" t="s">
        <v>157</v>
      </c>
      <c r="M101" s="44" t="s">
        <v>125</v>
      </c>
      <c r="N101" s="45">
        <v>360</v>
      </c>
      <c r="O101" s="46"/>
      <c r="P101" s="46"/>
      <c r="Q101" s="46"/>
      <c r="R101" s="43" t="b">
        <v>1</v>
      </c>
      <c r="S101" s="44" t="s">
        <v>126</v>
      </c>
      <c r="T101" s="44" t="s">
        <v>125</v>
      </c>
      <c r="U101" s="44" t="s">
        <v>127</v>
      </c>
      <c r="V101" s="44" t="s">
        <v>128</v>
      </c>
      <c r="W101" s="44" t="s">
        <v>158</v>
      </c>
      <c r="X101" s="43" t="b">
        <v>0</v>
      </c>
      <c r="Y101" s="43" t="b">
        <v>0</v>
      </c>
    </row>
    <row r="103" spans="1:14" s="62" customFormat="1" ht="12.75">
      <c r="A103" s="62">
        <v>5147</v>
      </c>
      <c r="D103" s="63">
        <v>41830</v>
      </c>
      <c r="I103" s="64" t="s">
        <v>165</v>
      </c>
      <c r="N103" s="62">
        <v>403.2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0" t="s">
        <v>67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68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74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66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69</v>
      </c>
      <c r="B15" s="20">
        <f>55369.48+10091.28</f>
        <v>65460.76</v>
      </c>
      <c r="C15" s="20">
        <v>0</v>
      </c>
      <c r="D15" s="20">
        <f>SUM(B15:C15)</f>
        <v>65460.76</v>
      </c>
      <c r="E15" s="1"/>
      <c r="F15" s="1"/>
      <c r="G15" s="1"/>
      <c r="H15" s="1"/>
    </row>
    <row r="16" spans="1:8" ht="12.75">
      <c r="A16" s="5" t="s">
        <v>70</v>
      </c>
      <c r="B16" s="20">
        <f>46760.93+9923.62</f>
        <v>56684.55</v>
      </c>
      <c r="C16" s="20">
        <f>3295.67+383.92</f>
        <v>3679.59</v>
      </c>
      <c r="D16" s="20">
        <f>SUM(B16:C16)</f>
        <v>60364.14</v>
      </c>
      <c r="E16" s="1"/>
      <c r="F16" s="1"/>
      <c r="G16" s="1"/>
      <c r="H16" s="1"/>
    </row>
    <row r="17" spans="1:8" ht="12.75">
      <c r="A17" s="5" t="s">
        <v>71</v>
      </c>
      <c r="B17" s="20">
        <f>H49+H56+H61</f>
        <v>45388.64</v>
      </c>
      <c r="C17" s="20">
        <f>H72+H77+H85</f>
        <v>28651.96</v>
      </c>
      <c r="D17" s="20">
        <f>SUM(B17:C17)</f>
        <v>74040.6</v>
      </c>
      <c r="E17" s="1"/>
      <c r="F17" s="1"/>
      <c r="G17" s="1"/>
      <c r="H17" s="1"/>
    </row>
    <row r="18" spans="1:8" ht="12.75">
      <c r="A18" s="5" t="s">
        <v>72</v>
      </c>
      <c r="B18" s="38">
        <f>B16-B17</f>
        <v>11295.910000000003</v>
      </c>
      <c r="C18" s="38">
        <f>C16-C17</f>
        <v>-24972.37</v>
      </c>
      <c r="D18" s="38">
        <f>SUM(B18:C18)</f>
        <v>-13676.459999999995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-13676.459999999995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-55451.06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-69127.51999999999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9" t="s">
        <v>60</v>
      </c>
      <c r="B26" s="70"/>
      <c r="C26" s="70"/>
      <c r="D26" s="70"/>
      <c r="E26" s="70"/>
      <c r="F26" s="70"/>
      <c r="G26" s="70"/>
      <c r="H26" s="25" t="s">
        <v>20</v>
      </c>
    </row>
    <row r="27" spans="1:8" ht="12.75" customHeight="1">
      <c r="A27" s="65" t="s">
        <v>21</v>
      </c>
      <c r="B27" s="65"/>
      <c r="C27" s="65"/>
      <c r="D27" s="65"/>
      <c r="E27" s="65"/>
      <c r="F27" s="65"/>
      <c r="G27" s="65"/>
      <c r="H27" s="26">
        <v>4.99</v>
      </c>
    </row>
    <row r="28" spans="1:8" ht="12.75" customHeight="1">
      <c r="A28" s="65" t="s">
        <v>22</v>
      </c>
      <c r="B28" s="65"/>
      <c r="C28" s="65"/>
      <c r="D28" s="65"/>
      <c r="E28" s="65"/>
      <c r="F28" s="65"/>
      <c r="G28" s="65"/>
      <c r="H28" s="26">
        <v>0.7</v>
      </c>
    </row>
    <row r="29" spans="1:8" ht="12.75" customHeight="1">
      <c r="A29" s="65" t="s">
        <v>17</v>
      </c>
      <c r="B29" s="65"/>
      <c r="C29" s="65"/>
      <c r="D29" s="65"/>
      <c r="E29" s="65"/>
      <c r="F29" s="65"/>
      <c r="G29" s="65"/>
      <c r="H29" s="26">
        <v>2.19</v>
      </c>
    </row>
    <row r="30" spans="1:8" ht="12.75" customHeight="1">
      <c r="A30" s="66" t="s">
        <v>18</v>
      </c>
      <c r="B30" s="67"/>
      <c r="C30" s="67"/>
      <c r="D30" s="67"/>
      <c r="E30" s="67"/>
      <c r="F30" s="67"/>
      <c r="G30" s="68"/>
      <c r="H30" s="27">
        <f>SUM(H27:H29)</f>
        <v>7.880000000000001</v>
      </c>
    </row>
    <row r="31" spans="1:8" ht="12.75" customHeight="1">
      <c r="A31" s="65"/>
      <c r="B31" s="65"/>
      <c r="C31" s="65"/>
      <c r="D31" s="65"/>
      <c r="E31" s="65"/>
      <c r="F31" s="65"/>
      <c r="G31" s="65"/>
      <c r="H31" s="26"/>
    </row>
    <row r="32" spans="1:8" ht="12.75" customHeight="1">
      <c r="A32" s="65" t="s">
        <v>23</v>
      </c>
      <c r="B32" s="65"/>
      <c r="C32" s="65"/>
      <c r="D32" s="65"/>
      <c r="E32" s="65"/>
      <c r="F32" s="65"/>
      <c r="G32" s="65"/>
      <c r="H32" s="26">
        <v>4.54</v>
      </c>
    </row>
    <row r="33" spans="1:8" ht="12.75" customHeight="1">
      <c r="A33" s="65" t="s">
        <v>24</v>
      </c>
      <c r="B33" s="65"/>
      <c r="C33" s="65"/>
      <c r="D33" s="65"/>
      <c r="E33" s="65"/>
      <c r="F33" s="65"/>
      <c r="G33" s="65"/>
      <c r="H33" s="26">
        <v>0</v>
      </c>
    </row>
    <row r="34" spans="1:8" ht="12.75" customHeight="1">
      <c r="A34" s="65" t="s">
        <v>25</v>
      </c>
      <c r="B34" s="65"/>
      <c r="C34" s="65"/>
      <c r="D34" s="65"/>
      <c r="E34" s="65"/>
      <c r="F34" s="65"/>
      <c r="G34" s="65"/>
      <c r="H34" s="26">
        <v>2.22</v>
      </c>
    </row>
    <row r="35" spans="1:8" ht="12.75" customHeight="1">
      <c r="A35" s="66" t="s">
        <v>19</v>
      </c>
      <c r="B35" s="67"/>
      <c r="C35" s="67"/>
      <c r="D35" s="67"/>
      <c r="E35" s="67"/>
      <c r="F35" s="67"/>
      <c r="G35" s="68"/>
      <c r="H35" s="27">
        <f>SUM(H32:H34)</f>
        <v>6.76</v>
      </c>
    </row>
    <row r="36" spans="1:8" ht="12.75" customHeight="1">
      <c r="A36" s="65"/>
      <c r="B36" s="65"/>
      <c r="C36" s="65"/>
      <c r="D36" s="65"/>
      <c r="E36" s="65"/>
      <c r="F36" s="65"/>
      <c r="G36" s="65"/>
      <c r="H36" s="26"/>
    </row>
    <row r="37" spans="1:11" ht="12.75" customHeight="1">
      <c r="A37" s="66" t="s">
        <v>28</v>
      </c>
      <c r="B37" s="67"/>
      <c r="C37" s="67"/>
      <c r="D37" s="67"/>
      <c r="E37" s="67"/>
      <c r="F37" s="67"/>
      <c r="G37" s="68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5" t="s">
        <v>58</v>
      </c>
      <c r="B39" s="86"/>
      <c r="C39" s="86"/>
      <c r="D39" s="86"/>
      <c r="E39" s="86"/>
      <c r="F39" s="86"/>
      <c r="G39" s="86"/>
      <c r="H39" s="8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3" t="s">
        <v>29</v>
      </c>
      <c r="B41" s="74"/>
      <c r="C41" s="74"/>
      <c r="D41" s="75"/>
      <c r="E41" s="75"/>
      <c r="F41" s="75"/>
      <c r="G41" s="76"/>
      <c r="H41" s="4" t="s">
        <v>73</v>
      </c>
    </row>
    <row r="42" spans="1:10" ht="47.25" customHeight="1">
      <c r="A42" s="77" t="s">
        <v>30</v>
      </c>
      <c r="B42" s="78"/>
      <c r="C42" s="78"/>
      <c r="D42" s="78"/>
      <c r="E42" s="78"/>
      <c r="F42" s="78"/>
      <c r="G42" s="79"/>
      <c r="H42" s="28">
        <f>12*B5*I42</f>
        <v>11013.12</v>
      </c>
      <c r="I42" s="35">
        <v>2.39</v>
      </c>
      <c r="J42" s="39"/>
    </row>
    <row r="43" spans="1:10" ht="24.75" customHeight="1">
      <c r="A43" s="82" t="s">
        <v>31</v>
      </c>
      <c r="B43" s="83"/>
      <c r="C43" s="83"/>
      <c r="D43" s="83"/>
      <c r="E43" s="83"/>
      <c r="F43" s="83"/>
      <c r="G43" s="84"/>
      <c r="H43" s="28">
        <f>12*B5*I43</f>
        <v>2903.04</v>
      </c>
      <c r="I43" s="35">
        <v>0.63</v>
      </c>
      <c r="J43" s="39"/>
    </row>
    <row r="44" spans="1:10" ht="13.5" customHeight="1">
      <c r="A44" s="71" t="s">
        <v>32</v>
      </c>
      <c r="B44" s="72"/>
      <c r="C44" s="72"/>
      <c r="D44" s="72"/>
      <c r="E44" s="72"/>
      <c r="F44" s="72"/>
      <c r="G44" s="72"/>
      <c r="H44" s="28">
        <f>12*B5*I44</f>
        <v>1566.72</v>
      </c>
      <c r="I44" s="35">
        <v>0.34</v>
      </c>
      <c r="J44" s="39"/>
    </row>
    <row r="45" spans="1:10" ht="24.75" customHeight="1">
      <c r="A45" s="82" t="s">
        <v>33</v>
      </c>
      <c r="B45" s="83"/>
      <c r="C45" s="83"/>
      <c r="D45" s="83"/>
      <c r="E45" s="83"/>
      <c r="F45" s="83"/>
      <c r="G45" s="84"/>
      <c r="H45" s="28">
        <f>12*B5*I45</f>
        <v>1566.72</v>
      </c>
      <c r="I45" s="35">
        <v>0.34</v>
      </c>
      <c r="J45" s="39"/>
    </row>
    <row r="46" spans="1:10" ht="13.5" customHeight="1">
      <c r="A46" s="71" t="s">
        <v>34</v>
      </c>
      <c r="B46" s="72"/>
      <c r="C46" s="72"/>
      <c r="D46" s="72"/>
      <c r="E46" s="72"/>
      <c r="F46" s="72"/>
      <c r="G46" s="72"/>
      <c r="H46" s="28">
        <f>12*B5*I46</f>
        <v>829.4399999999999</v>
      </c>
      <c r="I46" s="35">
        <v>0.18</v>
      </c>
      <c r="J46" s="39"/>
    </row>
    <row r="47" spans="1:10" ht="47.25" customHeight="1">
      <c r="A47" s="77" t="s">
        <v>36</v>
      </c>
      <c r="B47" s="78"/>
      <c r="C47" s="78"/>
      <c r="D47" s="78"/>
      <c r="E47" s="78"/>
      <c r="F47" s="78"/>
      <c r="G47" s="79"/>
      <c r="H47" s="28">
        <f>12*B5*I47</f>
        <v>4055.04</v>
      </c>
      <c r="I47" s="35">
        <v>0.88</v>
      </c>
      <c r="J47" s="39"/>
    </row>
    <row r="48" spans="1:10" ht="24.75" customHeight="1">
      <c r="A48" s="82" t="s">
        <v>35</v>
      </c>
      <c r="B48" s="83"/>
      <c r="C48" s="83"/>
      <c r="D48" s="83"/>
      <c r="E48" s="83"/>
      <c r="F48" s="83"/>
      <c r="G48" s="84"/>
      <c r="H48" s="28">
        <f>12*B5*I48</f>
        <v>1059.8400000000001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22993.92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3" t="s">
        <v>37</v>
      </c>
      <c r="B51" s="74"/>
      <c r="C51" s="74"/>
      <c r="D51" s="75"/>
      <c r="E51" s="75"/>
      <c r="F51" s="75"/>
      <c r="G51" s="76"/>
      <c r="H51" s="4" t="s">
        <v>73</v>
      </c>
    </row>
    <row r="52" spans="1:9" ht="24" customHeight="1">
      <c r="A52" s="77" t="s">
        <v>80</v>
      </c>
      <c r="B52" s="78"/>
      <c r="C52" s="78"/>
      <c r="D52" s="78"/>
      <c r="E52" s="78"/>
      <c r="F52" s="78"/>
      <c r="G52" s="79"/>
      <c r="H52" s="28">
        <f>350+350+700+440*24.78</f>
        <v>12303.2</v>
      </c>
      <c r="I52" s="35">
        <v>0.7</v>
      </c>
    </row>
    <row r="53" spans="1:8" ht="24.75" customHeight="1">
      <c r="A53" s="82" t="s">
        <v>52</v>
      </c>
      <c r="B53" s="83"/>
      <c r="C53" s="83"/>
      <c r="D53" s="83"/>
      <c r="E53" s="83"/>
      <c r="F53" s="83"/>
      <c r="G53" s="84"/>
      <c r="H53" s="28">
        <v>0</v>
      </c>
    </row>
    <row r="54" spans="1:8" ht="24.75" customHeight="1">
      <c r="A54" s="82" t="s">
        <v>53</v>
      </c>
      <c r="B54" s="83"/>
      <c r="C54" s="83"/>
      <c r="D54" s="83"/>
      <c r="E54" s="83"/>
      <c r="F54" s="83"/>
      <c r="G54" s="84"/>
      <c r="H54" s="28">
        <v>0</v>
      </c>
    </row>
    <row r="55" spans="1:8" ht="36" customHeight="1">
      <c r="A55" s="82" t="s">
        <v>54</v>
      </c>
      <c r="B55" s="83"/>
      <c r="C55" s="83"/>
      <c r="D55" s="83"/>
      <c r="E55" s="83"/>
      <c r="F55" s="83"/>
      <c r="G55" s="84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12303.2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3" t="s">
        <v>45</v>
      </c>
      <c r="B58" s="74"/>
      <c r="C58" s="74"/>
      <c r="D58" s="75"/>
      <c r="E58" s="75"/>
      <c r="F58" s="75"/>
      <c r="G58" s="76"/>
      <c r="H58" s="4" t="s">
        <v>73</v>
      </c>
    </row>
    <row r="59" spans="1:9" ht="12.75" customHeight="1">
      <c r="A59" s="77" t="s">
        <v>44</v>
      </c>
      <c r="B59" s="78"/>
      <c r="C59" s="78"/>
      <c r="D59" s="78"/>
      <c r="E59" s="78"/>
      <c r="F59" s="78"/>
      <c r="G59" s="79"/>
      <c r="H59" s="28">
        <f>12*B5*I59</f>
        <v>10091.52</v>
      </c>
      <c r="I59" s="35">
        <v>2.19</v>
      </c>
    </row>
    <row r="60" spans="1:8" ht="24" customHeight="1">
      <c r="A60" s="77" t="s">
        <v>49</v>
      </c>
      <c r="B60" s="78"/>
      <c r="C60" s="78"/>
      <c r="D60" s="78"/>
      <c r="E60" s="78"/>
      <c r="F60" s="78"/>
      <c r="G60" s="7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10091.52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5" t="s">
        <v>59</v>
      </c>
      <c r="B63" s="86"/>
      <c r="C63" s="86"/>
      <c r="D63" s="86"/>
      <c r="E63" s="86"/>
      <c r="F63" s="86"/>
      <c r="G63" s="86"/>
      <c r="H63" s="8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3" t="s">
        <v>43</v>
      </c>
      <c r="B65" s="74"/>
      <c r="C65" s="74"/>
      <c r="D65" s="75"/>
      <c r="E65" s="75"/>
      <c r="F65" s="75"/>
      <c r="G65" s="76"/>
      <c r="H65" s="4" t="s">
        <v>73</v>
      </c>
    </row>
    <row r="66" spans="1:10" ht="36.75" customHeight="1">
      <c r="A66" s="77" t="s">
        <v>38</v>
      </c>
      <c r="B66" s="78"/>
      <c r="C66" s="78"/>
      <c r="D66" s="78"/>
      <c r="E66" s="78"/>
      <c r="F66" s="78"/>
      <c r="G66" s="79"/>
      <c r="H66" s="28">
        <f>12*B5*I66</f>
        <v>5391.36</v>
      </c>
      <c r="I66" s="35">
        <v>1.17</v>
      </c>
      <c r="J66" s="39"/>
    </row>
    <row r="67" spans="1:10" ht="24.75" customHeight="1">
      <c r="A67" s="82" t="s">
        <v>39</v>
      </c>
      <c r="B67" s="83"/>
      <c r="C67" s="83"/>
      <c r="D67" s="83"/>
      <c r="E67" s="83"/>
      <c r="F67" s="83"/>
      <c r="G67" s="84"/>
      <c r="H67" s="28">
        <f>12*B5*I67</f>
        <v>4838.400000000001</v>
      </c>
      <c r="I67" s="35">
        <v>1.05</v>
      </c>
      <c r="J67" s="39"/>
    </row>
    <row r="68" spans="1:10" ht="36.75" customHeight="1">
      <c r="A68" s="77" t="s">
        <v>48</v>
      </c>
      <c r="B68" s="78"/>
      <c r="C68" s="78"/>
      <c r="D68" s="78"/>
      <c r="E68" s="78"/>
      <c r="F68" s="78"/>
      <c r="G68" s="79"/>
      <c r="H68" s="28">
        <f>12*B5*I68</f>
        <v>5806.08</v>
      </c>
      <c r="I68" s="35">
        <v>1.26</v>
      </c>
      <c r="J68" s="39"/>
    </row>
    <row r="69" spans="1:10" ht="24.75" customHeight="1">
      <c r="A69" s="82" t="s">
        <v>40</v>
      </c>
      <c r="B69" s="83"/>
      <c r="C69" s="83"/>
      <c r="D69" s="83"/>
      <c r="E69" s="83"/>
      <c r="F69" s="83"/>
      <c r="G69" s="84"/>
      <c r="H69" s="28">
        <f>12*B5*I69</f>
        <v>1935.36</v>
      </c>
      <c r="I69" s="35">
        <v>0.42</v>
      </c>
      <c r="J69" s="39"/>
    </row>
    <row r="70" spans="1:10" ht="25.5" customHeight="1">
      <c r="A70" s="77" t="s">
        <v>41</v>
      </c>
      <c r="B70" s="78"/>
      <c r="C70" s="78"/>
      <c r="D70" s="78"/>
      <c r="E70" s="78"/>
      <c r="F70" s="78"/>
      <c r="G70" s="79"/>
      <c r="H70" s="28">
        <f>12*B5*I70</f>
        <v>2027.52</v>
      </c>
      <c r="I70" s="35">
        <v>0.44</v>
      </c>
      <c r="J70" s="39"/>
    </row>
    <row r="71" spans="1:10" ht="24.75" customHeight="1">
      <c r="A71" s="82" t="s">
        <v>42</v>
      </c>
      <c r="B71" s="83"/>
      <c r="C71" s="83"/>
      <c r="D71" s="83"/>
      <c r="E71" s="83"/>
      <c r="F71" s="83"/>
      <c r="G71" s="84"/>
      <c r="H71" s="28">
        <f>12*B5*I71</f>
        <v>921.6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20920.32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3" t="s">
        <v>46</v>
      </c>
      <c r="B74" s="74"/>
      <c r="C74" s="74"/>
      <c r="D74" s="75"/>
      <c r="E74" s="75"/>
      <c r="F74" s="75"/>
      <c r="G74" s="76"/>
      <c r="H74" s="4" t="s">
        <v>73</v>
      </c>
    </row>
    <row r="75" spans="1:8" ht="36" customHeight="1">
      <c r="A75" s="77" t="s">
        <v>62</v>
      </c>
      <c r="B75" s="78"/>
      <c r="C75" s="78"/>
      <c r="D75" s="78"/>
      <c r="E75" s="78"/>
      <c r="F75" s="78"/>
      <c r="G75" s="79"/>
      <c r="H75" s="28">
        <v>2037.64</v>
      </c>
    </row>
    <row r="76" spans="1:8" ht="34.5" customHeight="1">
      <c r="A76" s="82" t="s">
        <v>51</v>
      </c>
      <c r="B76" s="83"/>
      <c r="C76" s="83"/>
      <c r="D76" s="83"/>
      <c r="E76" s="83"/>
      <c r="F76" s="83"/>
      <c r="G76" s="8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2037.64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3" t="s">
        <v>47</v>
      </c>
      <c r="B79" s="74"/>
      <c r="C79" s="74"/>
      <c r="D79" s="75"/>
      <c r="E79" s="75"/>
      <c r="F79" s="75"/>
      <c r="G79" s="76"/>
      <c r="H79" s="4" t="s">
        <v>73</v>
      </c>
    </row>
    <row r="80" spans="1:8" ht="24.75" customHeight="1">
      <c r="A80" s="94" t="s">
        <v>78</v>
      </c>
      <c r="B80" s="95"/>
      <c r="C80" s="95"/>
      <c r="D80" s="95"/>
      <c r="E80" s="95"/>
      <c r="F80" s="95"/>
      <c r="G80" s="96"/>
      <c r="H80" s="28">
        <v>0</v>
      </c>
    </row>
    <row r="81" spans="1:8" ht="24.75" customHeight="1">
      <c r="A81" s="77" t="s">
        <v>79</v>
      </c>
      <c r="B81" s="78"/>
      <c r="C81" s="78"/>
      <c r="D81" s="78"/>
      <c r="E81" s="78"/>
      <c r="F81" s="78"/>
      <c r="G81" s="79"/>
      <c r="H81" s="28">
        <v>0</v>
      </c>
    </row>
    <row r="82" spans="1:8" ht="24.75" customHeight="1">
      <c r="A82" s="91" t="s">
        <v>77</v>
      </c>
      <c r="B82" s="92"/>
      <c r="C82" s="92"/>
      <c r="D82" s="92"/>
      <c r="E82" s="92"/>
      <c r="F82" s="92"/>
      <c r="G82" s="93"/>
      <c r="H82" s="28">
        <v>0</v>
      </c>
    </row>
    <row r="83" spans="1:8" ht="24.75" customHeight="1">
      <c r="A83" s="82" t="s">
        <v>50</v>
      </c>
      <c r="B83" s="83"/>
      <c r="C83" s="83"/>
      <c r="D83" s="83"/>
      <c r="E83" s="83"/>
      <c r="F83" s="83"/>
      <c r="G83" s="84"/>
      <c r="H83" s="28">
        <v>0</v>
      </c>
    </row>
    <row r="84" spans="1:10" ht="81" customHeight="1">
      <c r="A84" s="88" t="s">
        <v>76</v>
      </c>
      <c r="B84" s="89"/>
      <c r="C84" s="89"/>
      <c r="D84" s="89"/>
      <c r="E84" s="89"/>
      <c r="F84" s="89"/>
      <c r="G84" s="90"/>
      <c r="H84" s="28">
        <f>550+452.5+775+405.75+697.5+320+254.71+477.14+510+91.4+460+700</f>
        <v>5694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5694</v>
      </c>
    </row>
    <row r="86" ht="12.75">
      <c r="H86" s="33"/>
    </row>
    <row r="88" ht="12.75">
      <c r="A88" t="s">
        <v>65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2015-04-02T03:25:33Z</dcterms:modified>
  <cp:category/>
  <cp:version/>
  <cp:contentType/>
  <cp:contentStatus/>
</cp:coreProperties>
</file>