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<sst xmlns="http://schemas.openxmlformats.org/spreadsheetml/2006/main" count="342" uniqueCount="173">
  <si>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</si>
  <si>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</si>
  <si>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</si>
  <si>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</si>
  <si>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</si>
  <si>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</si>
  <si>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</si>
  <si>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</si>
  <si>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</si>
  <si>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</si>
  <si>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</si>
  <si>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</si>
  <si>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</si>
  <si>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</si>
  <si>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</si>
  <si>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</si>
  <si>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</si>
  <si>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</si>
  <si>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</si>
  <si>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</si>
  <si>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</si>
  <si>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</si>
  <si>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</si>
  <si>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</si>
  <si>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</si>
  <si>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</si>
  <si>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</si>
  <si>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</si>
  <si>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</si>
  <si>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</si>
  <si>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</si>
  <si>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</si>
  <si>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</si>
  <si>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</si>
  <si>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</si>
  <si>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</si>
  <si>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</si>
  <si>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</si>
  <si>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</si>
  <si>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</si>
  <si>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</si>
  <si>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</si>
  <si>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</si>
  <si>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</si>
  <si>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</si>
  <si>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</si>
  <si>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</si>
  <si>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</si>
  <si>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</si>
  <si>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</si>
  <si>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</si>
  <si>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</si>
  <si>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</si>
  <si>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</si>
  <si>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</si>
  <si>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</si>
  <si>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</si>
  <si>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</si>
  <si>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</si>
  <si>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</si>
  <si>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</si>
  <si>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</si>
  <si>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</si>
  <si>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t>4,94 руб/кв.м/мес</t>
  </si>
  <si>
    <t>27 чел.</t>
  </si>
  <si>
    <t>ул. Большая Подгорная, 159</t>
  </si>
  <si>
    <t>396,3</t>
  </si>
  <si>
    <t>8 шт.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</si>
  <si>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>Гидравлические испытания системы отопления -август</t>
    </r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</si>
  <si>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</si>
  <si>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</si>
  <si>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</si>
  <si>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</si>
  <si>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</si>
  <si>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</si>
  <si>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</si>
  <si>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</si>
  <si>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       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</si>
  <si>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           </t>
    </r>
    <r>
      <rPr>
        <b/>
        <sz val="8"/>
        <rFont val="Arial CYR"/>
        <family val="2"/>
      </rPr>
      <t xml:space="preserve">                                        Сбор и вывоз мусора с контейнерной площадки- февраль,июнь, июль, август,сентябрь                                                                                                                  – Скос травы с придомовой территории- июнь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</si>
  <si>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</si>
  <si>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кровли- январь,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0"/>
      </rPr>
      <t>Скол сосулек - декабрь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</si>
  <si>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</t>
    </r>
  </si>
  <si>
    <t>по содержанию и ремонту общего имущества в многоквартирном доме за период: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</si>
  <si>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</si>
  <si>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</si>
  <si>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</si>
  <si>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</si>
  <si>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</si>
  <si>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</si>
  <si>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</si>
  <si>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</si>
  <si>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</si>
  <si>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</si>
  <si>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</si>
  <si>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</si>
  <si>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</si>
  <si>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</si>
  <si>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</si>
  <si>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</si>
  <si>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</si>
  <si>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</si>
  <si>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</si>
  <si>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</si>
  <si>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</si>
  <si>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</si>
  <si>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</si>
  <si>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</si>
  <si>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</si>
  <si>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</si>
  <si>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</si>
  <si>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</si>
  <si>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</si>
  <si>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</si>
  <si>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</si>
  <si>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</si>
  <si>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</si>
  <si>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29.12.14</t>
  </si>
  <si>
    <t>10:00</t>
  </si>
  <si>
    <t>11:00</t>
  </si>
  <si>
    <t>Распределение нагрузки по автоматам.</t>
  </si>
  <si>
    <t/>
  </si>
  <si>
    <t>мн.дом</t>
  </si>
  <si>
    <t>ул.Б.Подгорная,159</t>
  </si>
  <si>
    <t>Содержание общего имущества</t>
  </si>
  <si>
    <t>СОИ (системы)</t>
  </si>
  <si>
    <t>Электроснабжение</t>
  </si>
  <si>
    <t>05.11.14</t>
  </si>
  <si>
    <t>12:00</t>
  </si>
  <si>
    <t>Замена вентиля Д 15 мм на СО. Перезапуск СО</t>
  </si>
  <si>
    <t>Вентиль Д 15мм - 1 шт.</t>
  </si>
  <si>
    <t>квартира</t>
  </si>
  <si>
    <t>Центральное отопление</t>
  </si>
  <si>
    <t>01.10.14</t>
  </si>
  <si>
    <t>13:00</t>
  </si>
  <si>
    <t>15:00</t>
  </si>
  <si>
    <t>Устранение течи СО, перезапуск СО - 1 стояк.</t>
  </si>
  <si>
    <t>Хомут Д 50мм - 1 шт.</t>
  </si>
  <si>
    <t>06.10.14</t>
  </si>
  <si>
    <t>14:00</t>
  </si>
  <si>
    <t>16:00</t>
  </si>
  <si>
    <t>Осмотр чердака.</t>
  </si>
  <si>
    <t>Крыши и водосточные системы</t>
  </si>
  <si>
    <t>22.07.14</t>
  </si>
  <si>
    <t>Опрессовка СО: ревизия вентилей Д 15мм - 2 шт., ревизия задвижек Д 50мм - 2 шт.</t>
  </si>
  <si>
    <t>лён-0,01кг.</t>
  </si>
  <si>
    <t>02.06.14</t>
  </si>
  <si>
    <t>Окос травы - 60 кв.м</t>
  </si>
  <si>
    <t>бензин 0,6 л/час.</t>
  </si>
  <si>
    <t>СОИ (работы)</t>
  </si>
  <si>
    <t>Сезонные работы</t>
  </si>
  <si>
    <t>27.06.14</t>
  </si>
  <si>
    <t>17:00</t>
  </si>
  <si>
    <t>Вырубка поросли с придомовой территории.</t>
  </si>
  <si>
    <t>03.04.14</t>
  </si>
  <si>
    <t>16:30</t>
  </si>
  <si>
    <t>Откачка воды из подъезда ж/д насосом.</t>
  </si>
  <si>
    <t>Заявки от населения</t>
  </si>
  <si>
    <t>09.03.14</t>
  </si>
  <si>
    <t>08:00</t>
  </si>
  <si>
    <t>Сброс снега с кровли ж/д на пл. 350кв.м.</t>
  </si>
  <si>
    <t>21.03.14</t>
  </si>
  <si>
    <t>Доставка ПГС на придомовую территорию  - 4500 руб/час, планировка ПГС на пл.25 кв.м.</t>
  </si>
  <si>
    <t>Внешнее благоустройство</t>
  </si>
  <si>
    <t>19.03.14</t>
  </si>
  <si>
    <t>Очистка придомовой территории от снега на пл.90 кв.м</t>
  </si>
  <si>
    <t>Спецтехника: фронтальный погрузчик - 1400руб/час.</t>
  </si>
  <si>
    <t>13.01.14</t>
  </si>
  <si>
    <t>Сброс снега с кровли ж/д.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</si>
  <si>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</si>
  <si>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</si>
  <si>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>Гидравлические испытания системы отопления (июль). Ремонт системы отопления (октябрь, ноябрь)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</si>
  <si>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– Скос травы и вырубка поросли на придомовой территории (июнь). Откачка воды из подъезда (апрель). Работы по благоустройству придомовой территорию (март). Очистка контейнерной площадки от мусора (июль)                                                                                                                                                      </t>
    </r>
  </si>
  <si>
    <t>очистка КП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</si>
</sst>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32" borderId="8" xfId="53" applyFont="1" applyFill="1" applyBorder="1" applyAlignment="1">
      <alignment horizontal="right"/>
      <protection/>
    </xf>
    <xf numFmtId="0" fontId="2" fillId="32" borderId="8" xfId="53" applyFont="1" applyFill="1" applyBorder="1" applyAlignment="1">
      <alignment/>
      <protection/>
    </xf>
    <xf numFmtId="2" fontId="2" fillId="32" borderId="8" xfId="53" applyNumberFormat="1" applyFont="1" applyFill="1" applyBorder="1" applyAlignment="1">
      <alignment horizontal="right"/>
      <protection/>
    </xf>
    <xf numFmtId="0" fontId="42" fillId="20" borderId="0" xfId="53" applyFill="1" applyAlignment="1">
      <alignment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5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6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7.875" style="33" customWidth="1"/>
  </cols>
  <sheetData>
    <row r="1" spans="1:9" ht="15.75">
      <c r="A1" s="94" t="s">
        <v>70</v>
      </c>
      <c r="B1" s="94"/>
      <c r="C1" s="94"/>
      <c r="D1" s="94"/>
      <c r="E1" s="94"/>
      <c r="F1" s="94"/>
      <c r="G1" s="94"/>
      <c r="H1" s="94"/>
      <c r="I1" s="31"/>
    </row>
    <row r="2" spans="1:9" ht="12.75" customHeight="1">
      <c r="A2" s="95" t="s">
        <v>82</v>
      </c>
      <c r="B2" s="95"/>
      <c r="C2" s="95"/>
      <c r="D2" s="95"/>
      <c r="E2" s="95"/>
      <c r="F2" s="95"/>
      <c r="G2" s="95"/>
      <c r="H2" s="9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64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10414.8+23492.64</f>
        <v>33907.44</v>
      </c>
      <c r="C15" s="20">
        <v>24634.08</v>
      </c>
      <c r="D15" s="20">
        <f>SUM(B15:C15)</f>
        <v>58541.520000000004</v>
      </c>
      <c r="E15" s="1"/>
      <c r="F15" s="1"/>
      <c r="G15" s="1"/>
      <c r="H15" s="1"/>
    </row>
    <row r="16" spans="1:8" ht="12.75">
      <c r="A16" s="24" t="s">
        <v>84</v>
      </c>
      <c r="B16" s="20">
        <f>9749.87+22896.79</f>
        <v>32646.660000000003</v>
      </c>
      <c r="C16" s="20">
        <v>23113.77</v>
      </c>
      <c r="D16" s="20">
        <f>SUM(B16:C16)</f>
        <v>55760.43000000001</v>
      </c>
      <c r="E16" s="1"/>
      <c r="F16" s="1"/>
      <c r="G16" s="1"/>
      <c r="H16" s="1"/>
    </row>
    <row r="17" spans="1:8" ht="12.75">
      <c r="A17" s="5" t="s">
        <v>85</v>
      </c>
      <c r="B17" s="40">
        <f>H49+H56+H61</f>
        <v>41078.224</v>
      </c>
      <c r="C17" s="40">
        <f>H72+H77+H85</f>
        <v>35696.090000000004</v>
      </c>
      <c r="D17" s="40">
        <f>SUM(B17:C17)</f>
        <v>76774.31400000001</v>
      </c>
      <c r="E17" s="1"/>
      <c r="F17" s="1"/>
      <c r="G17" s="1"/>
      <c r="H17" s="1"/>
    </row>
    <row r="18" spans="1:8" ht="12.75">
      <c r="A18" s="5" t="s">
        <v>86</v>
      </c>
      <c r="B18" s="36">
        <f>B16-B17</f>
        <v>-8431.563999999998</v>
      </c>
      <c r="C18" s="36">
        <f>C16-C17</f>
        <v>-12582.320000000003</v>
      </c>
      <c r="D18" s="36">
        <f>SUM(B18:C18)</f>
        <v>-21013.884000000002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7">
        <f>D18</f>
        <v>-21013.884000000002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88</v>
      </c>
      <c r="D22" s="37">
        <v>-56022.648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89</v>
      </c>
      <c r="D24" s="37">
        <f>D20+D22</f>
        <v>-77036.532</v>
      </c>
      <c r="H24" s="8"/>
    </row>
    <row r="25" spans="1:8" ht="12.75" customHeight="1">
      <c r="A25" s="1"/>
      <c r="B25" s="1"/>
      <c r="C25" s="1"/>
      <c r="D25" s="39"/>
      <c r="E25" s="1"/>
      <c r="F25" s="1"/>
      <c r="G25" s="1"/>
      <c r="H25" s="1"/>
    </row>
    <row r="26" spans="1:8" ht="12.75" customHeight="1">
      <c r="A26" s="78" t="s">
        <v>62</v>
      </c>
      <c r="B26" s="79"/>
      <c r="C26" s="79"/>
      <c r="D26" s="79"/>
      <c r="E26" s="79"/>
      <c r="F26" s="79"/>
      <c r="G26" s="79"/>
      <c r="H26" s="25" t="s">
        <v>20</v>
      </c>
    </row>
    <row r="27" spans="1:8" ht="12.75" customHeight="1">
      <c r="A27" s="80" t="s">
        <v>21</v>
      </c>
      <c r="B27" s="80"/>
      <c r="C27" s="80"/>
      <c r="D27" s="80"/>
      <c r="E27" s="80"/>
      <c r="F27" s="80"/>
      <c r="G27" s="80"/>
      <c r="H27" s="26">
        <v>4.54</v>
      </c>
    </row>
    <row r="28" spans="1:8" ht="12.75" customHeight="1">
      <c r="A28" s="80" t="s">
        <v>22</v>
      </c>
      <c r="B28" s="80"/>
      <c r="C28" s="80"/>
      <c r="D28" s="80"/>
      <c r="E28" s="80"/>
      <c r="F28" s="80"/>
      <c r="G28" s="80"/>
      <c r="H28" s="26">
        <v>0.4</v>
      </c>
    </row>
    <row r="29" spans="1:8" ht="12.75" customHeight="1">
      <c r="A29" s="80" t="s">
        <v>17</v>
      </c>
      <c r="B29" s="80"/>
      <c r="C29" s="80"/>
      <c r="D29" s="80"/>
      <c r="E29" s="80"/>
      <c r="F29" s="80"/>
      <c r="G29" s="80"/>
      <c r="H29" s="26">
        <v>2.19</v>
      </c>
    </row>
    <row r="30" spans="1:8" ht="12.75" customHeight="1">
      <c r="A30" s="75" t="s">
        <v>18</v>
      </c>
      <c r="B30" s="76"/>
      <c r="C30" s="76"/>
      <c r="D30" s="76"/>
      <c r="E30" s="76"/>
      <c r="F30" s="76"/>
      <c r="G30" s="77"/>
      <c r="H30" s="27">
        <f>SUM(H27:H29)</f>
        <v>7.130000000000001</v>
      </c>
    </row>
    <row r="31" spans="1:8" ht="12.75" customHeight="1">
      <c r="A31" s="80"/>
      <c r="B31" s="80"/>
      <c r="C31" s="80"/>
      <c r="D31" s="80"/>
      <c r="E31" s="80"/>
      <c r="F31" s="80"/>
      <c r="G31" s="80"/>
      <c r="H31" s="26"/>
    </row>
    <row r="32" spans="1:8" ht="12.75" customHeight="1">
      <c r="A32" s="80" t="s">
        <v>23</v>
      </c>
      <c r="B32" s="80"/>
      <c r="C32" s="80"/>
      <c r="D32" s="80"/>
      <c r="E32" s="80"/>
      <c r="F32" s="80"/>
      <c r="G32" s="80"/>
      <c r="H32" s="26">
        <v>3.9</v>
      </c>
    </row>
    <row r="33" spans="1:8" ht="12.75" customHeight="1">
      <c r="A33" s="80" t="s">
        <v>24</v>
      </c>
      <c r="B33" s="80"/>
      <c r="C33" s="80"/>
      <c r="D33" s="80"/>
      <c r="E33" s="80"/>
      <c r="F33" s="80"/>
      <c r="G33" s="80"/>
      <c r="H33" s="26">
        <v>0</v>
      </c>
    </row>
    <row r="34" spans="1:8" ht="12.75" customHeight="1">
      <c r="A34" s="80" t="s">
        <v>25</v>
      </c>
      <c r="B34" s="80"/>
      <c r="C34" s="80"/>
      <c r="D34" s="80"/>
      <c r="E34" s="80"/>
      <c r="F34" s="80"/>
      <c r="G34" s="80"/>
      <c r="H34" s="26">
        <v>1.28</v>
      </c>
    </row>
    <row r="35" spans="1:8" ht="12.75" customHeight="1">
      <c r="A35" s="75" t="s">
        <v>19</v>
      </c>
      <c r="B35" s="76"/>
      <c r="C35" s="76"/>
      <c r="D35" s="76"/>
      <c r="E35" s="76"/>
      <c r="F35" s="76"/>
      <c r="G35" s="77"/>
      <c r="H35" s="27">
        <f>SUM(H32:H34)</f>
        <v>5.18</v>
      </c>
    </row>
    <row r="36" spans="1:8" ht="12.75" customHeight="1">
      <c r="A36" s="80"/>
      <c r="B36" s="80"/>
      <c r="C36" s="80"/>
      <c r="D36" s="80"/>
      <c r="E36" s="80"/>
      <c r="F36" s="80"/>
      <c r="G36" s="80"/>
      <c r="H36" s="26"/>
    </row>
    <row r="37" spans="1:8" ht="12.75" customHeight="1">
      <c r="A37" s="75" t="s">
        <v>28</v>
      </c>
      <c r="B37" s="76"/>
      <c r="C37" s="76"/>
      <c r="D37" s="76"/>
      <c r="E37" s="76"/>
      <c r="F37" s="76"/>
      <c r="G37" s="77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8" t="s">
        <v>59</v>
      </c>
      <c r="B39" s="89"/>
      <c r="C39" s="89"/>
      <c r="D39" s="89"/>
      <c r="E39" s="89"/>
      <c r="F39" s="89"/>
      <c r="G39" s="89"/>
      <c r="H39" s="9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90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10414.764000000001</v>
      </c>
      <c r="I42" s="35">
        <f>2.16+0.03</f>
        <v>2.19</v>
      </c>
    </row>
    <row r="43" spans="1:9" ht="34.5" customHeight="1">
      <c r="A43" s="91" t="s">
        <v>31</v>
      </c>
      <c r="B43" s="92"/>
      <c r="C43" s="92"/>
      <c r="D43" s="92"/>
      <c r="E43" s="92"/>
      <c r="F43" s="92"/>
      <c r="G43" s="93"/>
      <c r="H43" s="28">
        <f>12*B5*I43</f>
        <v>2996.0280000000002</v>
      </c>
      <c r="I43" s="35">
        <v>0.63</v>
      </c>
    </row>
    <row r="44" spans="1:9" ht="13.5" customHeight="1">
      <c r="A44" s="96" t="s">
        <v>32</v>
      </c>
      <c r="B44" s="97"/>
      <c r="C44" s="97"/>
      <c r="D44" s="97"/>
      <c r="E44" s="97"/>
      <c r="F44" s="97"/>
      <c r="G44" s="97"/>
      <c r="H44" s="28">
        <f>12*B5*I44</f>
        <v>1616.9040000000002</v>
      </c>
      <c r="I44" s="35">
        <v>0.34</v>
      </c>
    </row>
    <row r="45" spans="1:9" ht="24.75" customHeight="1">
      <c r="A45" s="91" t="s">
        <v>33</v>
      </c>
      <c r="B45" s="92"/>
      <c r="C45" s="92"/>
      <c r="D45" s="92"/>
      <c r="E45" s="92"/>
      <c r="F45" s="92"/>
      <c r="G45" s="93"/>
      <c r="H45" s="28">
        <f>12*B5*I45</f>
        <v>1616.9040000000002</v>
      </c>
      <c r="I45" s="35">
        <v>0.34</v>
      </c>
    </row>
    <row r="46" spans="1:9" ht="13.5" customHeight="1">
      <c r="A46" s="96" t="s">
        <v>34</v>
      </c>
      <c r="B46" s="97"/>
      <c r="C46" s="97"/>
      <c r="D46" s="97"/>
      <c r="E46" s="97"/>
      <c r="F46" s="97"/>
      <c r="G46" s="97"/>
      <c r="H46" s="28">
        <f>12*B5*I46</f>
        <v>856.008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3091.1400000000003</v>
      </c>
      <c r="I47" s="35">
        <f>0.62+0.03</f>
        <v>0.65</v>
      </c>
    </row>
    <row r="48" spans="1:9" ht="24.75" customHeight="1">
      <c r="A48" s="91" t="s">
        <v>35</v>
      </c>
      <c r="B48" s="92"/>
      <c r="C48" s="92"/>
      <c r="D48" s="92"/>
      <c r="E48" s="92"/>
      <c r="F48" s="92"/>
      <c r="G48" s="93"/>
      <c r="H48" s="28">
        <f>12*B5*I48</f>
        <v>998.676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21590.424000000003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90</v>
      </c>
    </row>
    <row r="52" spans="1:9" ht="24" customHeight="1">
      <c r="A52" s="85" t="s">
        <v>168</v>
      </c>
      <c r="B52" s="86"/>
      <c r="C52" s="86"/>
      <c r="D52" s="86"/>
      <c r="E52" s="86"/>
      <c r="F52" s="86"/>
      <c r="G52" s="87"/>
      <c r="H52" s="28">
        <v>9073</v>
      </c>
      <c r="I52" s="35">
        <v>0.4</v>
      </c>
    </row>
    <row r="53" spans="1:8" ht="24.75" customHeight="1">
      <c r="A53" s="91" t="s">
        <v>53</v>
      </c>
      <c r="B53" s="92"/>
      <c r="C53" s="92"/>
      <c r="D53" s="92"/>
      <c r="E53" s="92"/>
      <c r="F53" s="92"/>
      <c r="G53" s="93"/>
      <c r="H53" s="28">
        <v>0</v>
      </c>
    </row>
    <row r="54" spans="1:8" ht="24.75" customHeight="1">
      <c r="A54" s="91" t="s">
        <v>54</v>
      </c>
      <c r="B54" s="92"/>
      <c r="C54" s="92"/>
      <c r="D54" s="92"/>
      <c r="E54" s="92"/>
      <c r="F54" s="92"/>
      <c r="G54" s="93"/>
      <c r="H54" s="28">
        <v>0</v>
      </c>
    </row>
    <row r="55" spans="1:8" ht="36" customHeight="1">
      <c r="A55" s="91" t="s">
        <v>55</v>
      </c>
      <c r="B55" s="92"/>
      <c r="C55" s="92"/>
      <c r="D55" s="92"/>
      <c r="E55" s="92"/>
      <c r="F55" s="92"/>
      <c r="G55" s="9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9073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90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v>10414.8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10414.8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8" t="s">
        <v>60</v>
      </c>
      <c r="B63" s="89"/>
      <c r="C63" s="89"/>
      <c r="D63" s="89"/>
      <c r="E63" s="89"/>
      <c r="F63" s="89"/>
      <c r="G63" s="89"/>
      <c r="H63" s="9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90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5040.936000000001</v>
      </c>
      <c r="I66" s="35">
        <v>1.06</v>
      </c>
    </row>
    <row r="67" spans="1:9" ht="24.75" customHeight="1">
      <c r="A67" s="91" t="s">
        <v>39</v>
      </c>
      <c r="B67" s="92"/>
      <c r="C67" s="92"/>
      <c r="D67" s="92"/>
      <c r="E67" s="92"/>
      <c r="F67" s="92"/>
      <c r="G67" s="93"/>
      <c r="H67" s="28">
        <f>12*B5*I67</f>
        <v>4280.040000000001</v>
      </c>
      <c r="I67" s="35">
        <v>0.9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5992.0560000000005</v>
      </c>
      <c r="I68" s="35">
        <v>1.26</v>
      </c>
    </row>
    <row r="69" spans="1:9" ht="24.75" customHeight="1">
      <c r="A69" s="91" t="s">
        <v>40</v>
      </c>
      <c r="B69" s="92"/>
      <c r="C69" s="92"/>
      <c r="D69" s="92"/>
      <c r="E69" s="92"/>
      <c r="F69" s="92"/>
      <c r="G69" s="93"/>
      <c r="H69" s="28">
        <f>12*B5*I69</f>
        <v>1141.344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2092.4640000000004</v>
      </c>
      <c r="I70" s="35">
        <v>0.44</v>
      </c>
    </row>
    <row r="71" spans="1:9" ht="24.75" customHeight="1">
      <c r="A71" s="91" t="s">
        <v>42</v>
      </c>
      <c r="B71" s="92"/>
      <c r="C71" s="92"/>
      <c r="D71" s="92"/>
      <c r="E71" s="92"/>
      <c r="F71" s="92"/>
      <c r="G71" s="93"/>
      <c r="H71" s="28">
        <f>12*B5*I71</f>
        <v>713.34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19260.180000000004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90</v>
      </c>
    </row>
    <row r="75" spans="1:8" ht="36.75" customHeight="1">
      <c r="A75" s="85" t="s">
        <v>170</v>
      </c>
      <c r="B75" s="86"/>
      <c r="C75" s="86"/>
      <c r="D75" s="86"/>
      <c r="E75" s="86"/>
      <c r="F75" s="86"/>
      <c r="G75" s="87"/>
      <c r="H75" s="42">
        <f>2153.61+1430+1280</f>
        <v>4863.610000000001</v>
      </c>
    </row>
    <row r="76" spans="1:8" ht="34.5" customHeight="1">
      <c r="A76" s="91" t="s">
        <v>52</v>
      </c>
      <c r="B76" s="92"/>
      <c r="C76" s="92"/>
      <c r="D76" s="92"/>
      <c r="E76" s="92"/>
      <c r="F76" s="92"/>
      <c r="G76" s="9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4863.610000000001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90</v>
      </c>
    </row>
    <row r="80" spans="1:8" ht="24.75" customHeight="1">
      <c r="A80" s="85" t="s">
        <v>79</v>
      </c>
      <c r="B80" s="86"/>
      <c r="C80" s="86"/>
      <c r="D80" s="86"/>
      <c r="E80" s="86"/>
      <c r="F80" s="86"/>
      <c r="G80" s="87"/>
      <c r="H80" s="28">
        <v>0</v>
      </c>
    </row>
    <row r="81" spans="1:8" ht="25.5" customHeight="1">
      <c r="A81" s="85" t="s">
        <v>169</v>
      </c>
      <c r="B81" s="86"/>
      <c r="C81" s="86"/>
      <c r="D81" s="86"/>
      <c r="E81" s="86"/>
      <c r="F81" s="86"/>
      <c r="G81" s="87"/>
      <c r="H81" s="28">
        <v>1660</v>
      </c>
    </row>
    <row r="82" spans="1:8" ht="26.25" customHeight="1">
      <c r="A82" s="101" t="s">
        <v>81</v>
      </c>
      <c r="B82" s="102"/>
      <c r="C82" s="102"/>
      <c r="D82" s="102"/>
      <c r="E82" s="102"/>
      <c r="F82" s="102"/>
      <c r="G82" s="103"/>
      <c r="H82" s="28">
        <v>0</v>
      </c>
    </row>
    <row r="83" spans="1:8" ht="24.75" customHeight="1">
      <c r="A83" s="91" t="s">
        <v>51</v>
      </c>
      <c r="B83" s="92"/>
      <c r="C83" s="92"/>
      <c r="D83" s="92"/>
      <c r="E83" s="92"/>
      <c r="F83" s="92"/>
      <c r="G83" s="93"/>
      <c r="H83" s="28">
        <v>0</v>
      </c>
    </row>
    <row r="84" spans="1:8" ht="57.75" customHeight="1">
      <c r="A84" s="98" t="s">
        <v>171</v>
      </c>
      <c r="B84" s="99"/>
      <c r="C84" s="99"/>
      <c r="D84" s="99"/>
      <c r="E84" s="99"/>
      <c r="F84" s="99"/>
      <c r="G84" s="100"/>
      <c r="H84" s="28">
        <f>536.6+880+1920+6160+415.7</f>
        <v>9912.300000000001</v>
      </c>
    </row>
    <row r="85" spans="1:8" ht="12.75">
      <c r="A85" s="6"/>
      <c r="B85" s="7"/>
      <c r="C85" s="7"/>
      <c r="D85" s="7"/>
      <c r="E85" s="7"/>
      <c r="F85" s="7"/>
      <c r="G85" s="7"/>
      <c r="H85" s="29">
        <f>SUM(H80:H84)</f>
        <v>11572.300000000001</v>
      </c>
    </row>
    <row r="86" ht="12.75">
      <c r="H86" s="33"/>
    </row>
    <row r="87" ht="12.75">
      <c r="A87" t="s">
        <v>69</v>
      </c>
    </row>
    <row r="92" spans="1:25" ht="12.75">
      <c r="A92" s="41" t="s">
        <v>91</v>
      </c>
      <c r="B92" s="41" t="s">
        <v>92</v>
      </c>
      <c r="C92" s="41" t="s">
        <v>93</v>
      </c>
      <c r="D92" s="41" t="s">
        <v>94</v>
      </c>
      <c r="E92" s="41" t="s">
        <v>95</v>
      </c>
      <c r="F92" s="41" t="s">
        <v>96</v>
      </c>
      <c r="G92" s="41" t="s">
        <v>97</v>
      </c>
      <c r="H92" s="41" t="s">
        <v>98</v>
      </c>
      <c r="I92" s="41" t="s">
        <v>99</v>
      </c>
      <c r="J92" s="41" t="s">
        <v>100</v>
      </c>
      <c r="K92" s="41" t="s">
        <v>101</v>
      </c>
      <c r="L92" s="41" t="s">
        <v>102</v>
      </c>
      <c r="M92" s="41" t="s">
        <v>103</v>
      </c>
      <c r="N92" s="41" t="s">
        <v>104</v>
      </c>
      <c r="O92" s="41" t="s">
        <v>105</v>
      </c>
      <c r="P92" s="41" t="s">
        <v>106</v>
      </c>
      <c r="Q92" s="41" t="s">
        <v>107</v>
      </c>
      <c r="R92" s="41" t="s">
        <v>108</v>
      </c>
      <c r="S92" s="41" t="s">
        <v>109</v>
      </c>
      <c r="T92" s="41" t="s">
        <v>110</v>
      </c>
      <c r="U92" s="41" t="s">
        <v>111</v>
      </c>
      <c r="V92" s="41" t="s">
        <v>112</v>
      </c>
      <c r="W92" s="41" t="s">
        <v>113</v>
      </c>
      <c r="X92" s="41" t="s">
        <v>114</v>
      </c>
      <c r="Y92" s="41" t="s">
        <v>115</v>
      </c>
    </row>
    <row r="93" spans="1:25" s="47" customFormat="1" ht="12.75">
      <c r="A93" s="43">
        <v>5662</v>
      </c>
      <c r="B93" s="43" t="b">
        <v>0</v>
      </c>
      <c r="C93" s="43">
        <v>5566</v>
      </c>
      <c r="D93" s="44" t="s">
        <v>116</v>
      </c>
      <c r="E93" s="44" t="s">
        <v>117</v>
      </c>
      <c r="F93" s="44" t="s">
        <v>118</v>
      </c>
      <c r="G93" s="43">
        <v>1</v>
      </c>
      <c r="H93" s="43">
        <v>1</v>
      </c>
      <c r="I93" s="44" t="s">
        <v>119</v>
      </c>
      <c r="J93" s="44" t="s">
        <v>120</v>
      </c>
      <c r="K93" s="43">
        <v>1</v>
      </c>
      <c r="L93" s="44" t="s">
        <v>121</v>
      </c>
      <c r="M93" s="44" t="s">
        <v>120</v>
      </c>
      <c r="N93" s="45">
        <v>360</v>
      </c>
      <c r="O93" s="46"/>
      <c r="P93" s="46"/>
      <c r="Q93" s="46"/>
      <c r="R93" s="43" t="b">
        <v>1</v>
      </c>
      <c r="S93" s="44" t="s">
        <v>122</v>
      </c>
      <c r="T93" s="44" t="s">
        <v>120</v>
      </c>
      <c r="U93" s="44" t="s">
        <v>123</v>
      </c>
      <c r="V93" s="44" t="s">
        <v>124</v>
      </c>
      <c r="W93" s="44" t="s">
        <v>125</v>
      </c>
      <c r="X93" s="43" t="b">
        <v>0</v>
      </c>
      <c r="Y93" s="43" t="b">
        <v>0</v>
      </c>
    </row>
    <row r="94" spans="1:25" s="57" customFormat="1" ht="12.75">
      <c r="A94" s="53">
        <v>5398</v>
      </c>
      <c r="B94" s="53" t="b">
        <v>0</v>
      </c>
      <c r="C94" s="53">
        <v>5305</v>
      </c>
      <c r="D94" s="54" t="s">
        <v>126</v>
      </c>
      <c r="E94" s="54" t="s">
        <v>117</v>
      </c>
      <c r="F94" s="54" t="s">
        <v>127</v>
      </c>
      <c r="G94" s="53">
        <v>2</v>
      </c>
      <c r="H94" s="53">
        <v>2</v>
      </c>
      <c r="I94" s="54" t="s">
        <v>128</v>
      </c>
      <c r="J94" s="54" t="s">
        <v>129</v>
      </c>
      <c r="K94" s="53">
        <v>1</v>
      </c>
      <c r="L94" s="54" t="s">
        <v>130</v>
      </c>
      <c r="M94" s="54" t="s">
        <v>120</v>
      </c>
      <c r="N94" s="55">
        <v>1430</v>
      </c>
      <c r="O94" s="56"/>
      <c r="P94" s="56"/>
      <c r="Q94" s="56"/>
      <c r="R94" s="53" t="b">
        <v>1</v>
      </c>
      <c r="S94" s="54" t="s">
        <v>122</v>
      </c>
      <c r="T94" s="54" t="s">
        <v>120</v>
      </c>
      <c r="U94" s="54" t="s">
        <v>123</v>
      </c>
      <c r="V94" s="54" t="s">
        <v>124</v>
      </c>
      <c r="W94" s="54" t="s">
        <v>131</v>
      </c>
      <c r="X94" s="53" t="b">
        <v>0</v>
      </c>
      <c r="Y94" s="53" t="b">
        <v>0</v>
      </c>
    </row>
    <row r="95" spans="1:25" s="57" customFormat="1" ht="12.75">
      <c r="A95" s="53">
        <v>5331</v>
      </c>
      <c r="B95" s="53" t="b">
        <v>0</v>
      </c>
      <c r="C95" s="53">
        <v>5238</v>
      </c>
      <c r="D95" s="54" t="s">
        <v>132</v>
      </c>
      <c r="E95" s="54" t="s">
        <v>133</v>
      </c>
      <c r="F95" s="54" t="s">
        <v>134</v>
      </c>
      <c r="G95" s="53">
        <v>2</v>
      </c>
      <c r="H95" s="53">
        <v>2</v>
      </c>
      <c r="I95" s="54" t="s">
        <v>135</v>
      </c>
      <c r="J95" s="54" t="s">
        <v>136</v>
      </c>
      <c r="K95" s="53">
        <v>1</v>
      </c>
      <c r="L95" s="54" t="s">
        <v>121</v>
      </c>
      <c r="M95" s="54" t="s">
        <v>120</v>
      </c>
      <c r="N95" s="55">
        <v>1280</v>
      </c>
      <c r="O95" s="56"/>
      <c r="P95" s="56"/>
      <c r="Q95" s="56"/>
      <c r="R95" s="53" t="b">
        <v>1</v>
      </c>
      <c r="S95" s="54" t="s">
        <v>122</v>
      </c>
      <c r="T95" s="54" t="s">
        <v>120</v>
      </c>
      <c r="U95" s="54" t="s">
        <v>123</v>
      </c>
      <c r="V95" s="54" t="s">
        <v>124</v>
      </c>
      <c r="W95" s="54" t="s">
        <v>131</v>
      </c>
      <c r="X95" s="53" t="b">
        <v>0</v>
      </c>
      <c r="Y95" s="53" t="b">
        <v>0</v>
      </c>
    </row>
    <row r="96" spans="1:25" s="47" customFormat="1" ht="12.75">
      <c r="A96" s="43">
        <v>5322</v>
      </c>
      <c r="B96" s="43" t="b">
        <v>0</v>
      </c>
      <c r="C96" s="43">
        <v>5229</v>
      </c>
      <c r="D96" s="44" t="s">
        <v>137</v>
      </c>
      <c r="E96" s="44" t="s">
        <v>138</v>
      </c>
      <c r="F96" s="44" t="s">
        <v>139</v>
      </c>
      <c r="G96" s="43">
        <v>2</v>
      </c>
      <c r="H96" s="43">
        <v>2</v>
      </c>
      <c r="I96" s="44" t="s">
        <v>140</v>
      </c>
      <c r="J96" s="44" t="s">
        <v>120</v>
      </c>
      <c r="K96" s="43">
        <v>1</v>
      </c>
      <c r="L96" s="44" t="s">
        <v>121</v>
      </c>
      <c r="M96" s="44" t="s">
        <v>120</v>
      </c>
      <c r="N96" s="45">
        <v>880</v>
      </c>
      <c r="O96" s="46"/>
      <c r="P96" s="46"/>
      <c r="Q96" s="46"/>
      <c r="R96" s="43" t="b">
        <v>1</v>
      </c>
      <c r="S96" s="44" t="s">
        <v>122</v>
      </c>
      <c r="T96" s="44" t="s">
        <v>120</v>
      </c>
      <c r="U96" s="44" t="s">
        <v>123</v>
      </c>
      <c r="V96" s="44" t="s">
        <v>124</v>
      </c>
      <c r="W96" s="44" t="s">
        <v>141</v>
      </c>
      <c r="X96" s="43" t="b">
        <v>0</v>
      </c>
      <c r="Y96" s="43" t="b">
        <v>0</v>
      </c>
    </row>
    <row r="97" spans="1:25" s="57" customFormat="1" ht="12.75">
      <c r="A97" s="53">
        <v>5171</v>
      </c>
      <c r="B97" s="53" t="b">
        <v>0</v>
      </c>
      <c r="C97" s="53">
        <v>5078</v>
      </c>
      <c r="D97" s="54" t="s">
        <v>142</v>
      </c>
      <c r="E97" s="54" t="s">
        <v>118</v>
      </c>
      <c r="F97" s="54" t="s">
        <v>127</v>
      </c>
      <c r="G97" s="53">
        <v>1</v>
      </c>
      <c r="H97" s="53">
        <v>2</v>
      </c>
      <c r="I97" s="54" t="s">
        <v>143</v>
      </c>
      <c r="J97" s="54" t="s">
        <v>144</v>
      </c>
      <c r="K97" s="53">
        <v>1</v>
      </c>
      <c r="L97" s="54" t="s">
        <v>121</v>
      </c>
      <c r="M97" s="54" t="s">
        <v>120</v>
      </c>
      <c r="N97" s="55">
        <v>2153.61</v>
      </c>
      <c r="O97" s="56"/>
      <c r="P97" s="56"/>
      <c r="Q97" s="56"/>
      <c r="R97" s="53" t="b">
        <v>1</v>
      </c>
      <c r="S97" s="54" t="s">
        <v>122</v>
      </c>
      <c r="T97" s="54" t="s">
        <v>120</v>
      </c>
      <c r="U97" s="54" t="s">
        <v>123</v>
      </c>
      <c r="V97" s="54" t="s">
        <v>124</v>
      </c>
      <c r="W97" s="54" t="s">
        <v>131</v>
      </c>
      <c r="X97" s="53" t="b">
        <v>0</v>
      </c>
      <c r="Y97" s="53" t="b">
        <v>0</v>
      </c>
    </row>
    <row r="98" spans="1:25" s="62" customFormat="1" ht="12.75">
      <c r="A98" s="58">
        <v>5032</v>
      </c>
      <c r="B98" s="58" t="b">
        <v>0</v>
      </c>
      <c r="C98" s="58">
        <v>4939</v>
      </c>
      <c r="D98" s="59" t="s">
        <v>145</v>
      </c>
      <c r="E98" s="59" t="s">
        <v>133</v>
      </c>
      <c r="F98" s="59" t="s">
        <v>138</v>
      </c>
      <c r="G98" s="58">
        <v>1</v>
      </c>
      <c r="H98" s="58">
        <v>1</v>
      </c>
      <c r="I98" s="59" t="s">
        <v>146</v>
      </c>
      <c r="J98" s="59" t="s">
        <v>147</v>
      </c>
      <c r="K98" s="58">
        <v>1</v>
      </c>
      <c r="L98" s="59" t="s">
        <v>121</v>
      </c>
      <c r="M98" s="59" t="s">
        <v>120</v>
      </c>
      <c r="N98" s="60">
        <v>536.6</v>
      </c>
      <c r="O98" s="61"/>
      <c r="P98" s="61"/>
      <c r="Q98" s="61"/>
      <c r="R98" s="58" t="b">
        <v>1</v>
      </c>
      <c r="S98" s="59" t="s">
        <v>122</v>
      </c>
      <c r="T98" s="59" t="s">
        <v>120</v>
      </c>
      <c r="U98" s="59" t="s">
        <v>123</v>
      </c>
      <c r="V98" s="59" t="s">
        <v>148</v>
      </c>
      <c r="W98" s="59" t="s">
        <v>149</v>
      </c>
      <c r="X98" s="58" t="b">
        <v>0</v>
      </c>
      <c r="Y98" s="58" t="b">
        <v>0</v>
      </c>
    </row>
    <row r="99" spans="1:25" s="62" customFormat="1" ht="12.75">
      <c r="A99" s="58">
        <v>5022</v>
      </c>
      <c r="B99" s="58" t="b">
        <v>0</v>
      </c>
      <c r="C99" s="58">
        <v>4929</v>
      </c>
      <c r="D99" s="59" t="s">
        <v>150</v>
      </c>
      <c r="E99" s="59" t="s">
        <v>134</v>
      </c>
      <c r="F99" s="59" t="s">
        <v>151</v>
      </c>
      <c r="G99" s="58">
        <v>2</v>
      </c>
      <c r="H99" s="58">
        <v>2</v>
      </c>
      <c r="I99" s="59" t="s">
        <v>152</v>
      </c>
      <c r="J99" s="59" t="s">
        <v>120</v>
      </c>
      <c r="K99" s="58">
        <v>1</v>
      </c>
      <c r="L99" s="59" t="s">
        <v>121</v>
      </c>
      <c r="M99" s="59" t="s">
        <v>120</v>
      </c>
      <c r="N99" s="60">
        <v>880</v>
      </c>
      <c r="O99" s="61"/>
      <c r="P99" s="61"/>
      <c r="Q99" s="61"/>
      <c r="R99" s="58" t="b">
        <v>1</v>
      </c>
      <c r="S99" s="59" t="s">
        <v>122</v>
      </c>
      <c r="T99" s="59" t="s">
        <v>120</v>
      </c>
      <c r="U99" s="59" t="s">
        <v>123</v>
      </c>
      <c r="V99" s="59" t="s">
        <v>148</v>
      </c>
      <c r="W99" s="59" t="s">
        <v>149</v>
      </c>
      <c r="X99" s="58" t="b">
        <v>0</v>
      </c>
      <c r="Y99" s="58" t="b">
        <v>0</v>
      </c>
    </row>
    <row r="100" spans="1:25" s="67" customFormat="1" ht="12.75">
      <c r="A100" s="63">
        <v>4788</v>
      </c>
      <c r="B100" s="63" t="b">
        <v>0</v>
      </c>
      <c r="C100" s="63">
        <v>4697</v>
      </c>
      <c r="D100" s="64" t="s">
        <v>153</v>
      </c>
      <c r="E100" s="64" t="s">
        <v>117</v>
      </c>
      <c r="F100" s="64" t="s">
        <v>154</v>
      </c>
      <c r="G100" s="63">
        <v>6</v>
      </c>
      <c r="H100" s="63">
        <v>1</v>
      </c>
      <c r="I100" s="64" t="s">
        <v>155</v>
      </c>
      <c r="J100" s="64" t="s">
        <v>120</v>
      </c>
      <c r="K100" s="63">
        <v>1</v>
      </c>
      <c r="L100" s="64" t="s">
        <v>121</v>
      </c>
      <c r="M100" s="64" t="s">
        <v>120</v>
      </c>
      <c r="N100" s="65">
        <v>1920</v>
      </c>
      <c r="O100" s="66"/>
      <c r="P100" s="66"/>
      <c r="Q100" s="66"/>
      <c r="R100" s="63" t="b">
        <v>1</v>
      </c>
      <c r="S100" s="64" t="s">
        <v>122</v>
      </c>
      <c r="T100" s="64" t="s">
        <v>120</v>
      </c>
      <c r="U100" s="64" t="s">
        <v>123</v>
      </c>
      <c r="V100" s="64" t="s">
        <v>148</v>
      </c>
      <c r="W100" s="64" t="s">
        <v>156</v>
      </c>
      <c r="X100" s="63" t="b">
        <v>0</v>
      </c>
      <c r="Y100" s="63" t="b">
        <v>0</v>
      </c>
    </row>
    <row r="101" spans="1:25" s="52" customFormat="1" ht="12.75">
      <c r="A101" s="48">
        <v>4739</v>
      </c>
      <c r="B101" s="48" t="b">
        <v>0</v>
      </c>
      <c r="C101" s="48">
        <v>4648</v>
      </c>
      <c r="D101" s="49" t="s">
        <v>157</v>
      </c>
      <c r="E101" s="49" t="s">
        <v>158</v>
      </c>
      <c r="F101" s="49" t="s">
        <v>127</v>
      </c>
      <c r="G101" s="48">
        <v>4</v>
      </c>
      <c r="H101" s="48">
        <v>2</v>
      </c>
      <c r="I101" s="49" t="s">
        <v>159</v>
      </c>
      <c r="J101" s="49" t="s">
        <v>120</v>
      </c>
      <c r="K101" s="48">
        <v>1</v>
      </c>
      <c r="L101" s="49" t="s">
        <v>121</v>
      </c>
      <c r="M101" s="49" t="s">
        <v>120</v>
      </c>
      <c r="N101" s="50">
        <v>8673</v>
      </c>
      <c r="O101" s="51"/>
      <c r="P101" s="51"/>
      <c r="Q101" s="51"/>
      <c r="R101" s="48" t="b">
        <v>1</v>
      </c>
      <c r="S101" s="49" t="s">
        <v>122</v>
      </c>
      <c r="T101" s="49" t="s">
        <v>120</v>
      </c>
      <c r="U101" s="49" t="s">
        <v>123</v>
      </c>
      <c r="V101" s="49" t="s">
        <v>124</v>
      </c>
      <c r="W101" s="49" t="s">
        <v>141</v>
      </c>
      <c r="X101" s="48" t="b">
        <v>0</v>
      </c>
      <c r="Y101" s="48" t="b">
        <v>0</v>
      </c>
    </row>
    <row r="102" spans="1:25" s="67" customFormat="1" ht="12.75">
      <c r="A102" s="63">
        <v>4726</v>
      </c>
      <c r="B102" s="63" t="b">
        <v>0</v>
      </c>
      <c r="C102" s="63">
        <v>4635</v>
      </c>
      <c r="D102" s="64" t="s">
        <v>160</v>
      </c>
      <c r="E102" s="64" t="s">
        <v>118</v>
      </c>
      <c r="F102" s="64" t="s">
        <v>127</v>
      </c>
      <c r="G102" s="63">
        <v>1</v>
      </c>
      <c r="H102" s="63">
        <v>1</v>
      </c>
      <c r="I102" s="64" t="s">
        <v>161</v>
      </c>
      <c r="J102" s="64" t="s">
        <v>120</v>
      </c>
      <c r="K102" s="63">
        <v>1</v>
      </c>
      <c r="L102" s="64" t="s">
        <v>121</v>
      </c>
      <c r="M102" s="64" t="s">
        <v>120</v>
      </c>
      <c r="N102" s="65">
        <v>6160</v>
      </c>
      <c r="O102" s="66"/>
      <c r="P102" s="66"/>
      <c r="Q102" s="66"/>
      <c r="R102" s="63" t="b">
        <v>1</v>
      </c>
      <c r="S102" s="64" t="s">
        <v>122</v>
      </c>
      <c r="T102" s="64" t="s">
        <v>120</v>
      </c>
      <c r="U102" s="64" t="s">
        <v>123</v>
      </c>
      <c r="V102" s="64" t="s">
        <v>148</v>
      </c>
      <c r="W102" s="64" t="s">
        <v>162</v>
      </c>
      <c r="X102" s="63" t="b">
        <v>0</v>
      </c>
      <c r="Y102" s="63" t="b">
        <v>0</v>
      </c>
    </row>
    <row r="103" spans="1:25" s="72" customFormat="1" ht="12.75">
      <c r="A103" s="68">
        <v>4706</v>
      </c>
      <c r="B103" s="68" t="b">
        <v>0</v>
      </c>
      <c r="C103" s="68">
        <v>4615</v>
      </c>
      <c r="D103" s="69" t="s">
        <v>163</v>
      </c>
      <c r="E103" s="69" t="s">
        <v>127</v>
      </c>
      <c r="F103" s="69" t="s">
        <v>133</v>
      </c>
      <c r="G103" s="68">
        <v>1</v>
      </c>
      <c r="H103" s="68">
        <v>1</v>
      </c>
      <c r="I103" s="69" t="s">
        <v>164</v>
      </c>
      <c r="J103" s="69" t="s">
        <v>165</v>
      </c>
      <c r="K103" s="68">
        <v>1</v>
      </c>
      <c r="L103" s="69" t="s">
        <v>121</v>
      </c>
      <c r="M103" s="69" t="s">
        <v>120</v>
      </c>
      <c r="N103" s="70">
        <v>1660</v>
      </c>
      <c r="O103" s="71"/>
      <c r="P103" s="71"/>
      <c r="Q103" s="71"/>
      <c r="R103" s="68" t="b">
        <v>1</v>
      </c>
      <c r="S103" s="69" t="s">
        <v>122</v>
      </c>
      <c r="T103" s="69" t="s">
        <v>120</v>
      </c>
      <c r="U103" s="69" t="s">
        <v>123</v>
      </c>
      <c r="V103" s="69" t="s">
        <v>148</v>
      </c>
      <c r="W103" s="69" t="s">
        <v>149</v>
      </c>
      <c r="X103" s="68" t="b">
        <v>0</v>
      </c>
      <c r="Y103" s="68" t="b">
        <v>0</v>
      </c>
    </row>
    <row r="104" spans="1:25" s="52" customFormat="1" ht="12.75">
      <c r="A104" s="48">
        <v>4324</v>
      </c>
      <c r="B104" s="48" t="b">
        <v>0</v>
      </c>
      <c r="C104" s="48">
        <v>4240</v>
      </c>
      <c r="D104" s="49" t="s">
        <v>166</v>
      </c>
      <c r="E104" s="49" t="s">
        <v>118</v>
      </c>
      <c r="F104" s="49" t="s">
        <v>127</v>
      </c>
      <c r="G104" s="48">
        <v>1</v>
      </c>
      <c r="H104" s="48">
        <v>2</v>
      </c>
      <c r="I104" s="49" t="s">
        <v>167</v>
      </c>
      <c r="J104" s="49" t="s">
        <v>120</v>
      </c>
      <c r="K104" s="48">
        <v>1</v>
      </c>
      <c r="L104" s="49" t="s">
        <v>121</v>
      </c>
      <c r="M104" s="49" t="s">
        <v>120</v>
      </c>
      <c r="N104" s="50">
        <v>400</v>
      </c>
      <c r="O104" s="51"/>
      <c r="P104" s="51"/>
      <c r="Q104" s="51"/>
      <c r="R104" s="48" t="b">
        <v>1</v>
      </c>
      <c r="S104" s="49" t="s">
        <v>122</v>
      </c>
      <c r="T104" s="49" t="s">
        <v>120</v>
      </c>
      <c r="U104" s="49" t="s">
        <v>123</v>
      </c>
      <c r="V104" s="49" t="s">
        <v>148</v>
      </c>
      <c r="W104" s="49" t="s">
        <v>149</v>
      </c>
      <c r="X104" s="48" t="b">
        <v>0</v>
      </c>
      <c r="Y104" s="48" t="b">
        <v>0</v>
      </c>
    </row>
    <row r="106" spans="1:14" s="72" customFormat="1" ht="12.75">
      <c r="A106" s="72">
        <v>5147</v>
      </c>
      <c r="D106" s="73">
        <v>41830</v>
      </c>
      <c r="I106" s="74" t="s">
        <v>172</v>
      </c>
      <c r="N106" s="72">
        <v>415.7</v>
      </c>
    </row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8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4" t="s">
        <v>70</v>
      </c>
      <c r="B1" s="94"/>
      <c r="C1" s="94"/>
      <c r="D1" s="94"/>
      <c r="E1" s="94"/>
      <c r="F1" s="94"/>
      <c r="G1" s="94"/>
      <c r="H1" s="94"/>
      <c r="I1" s="31"/>
    </row>
    <row r="2" spans="1:9" ht="12.75" customHeight="1">
      <c r="A2" s="95" t="s">
        <v>71</v>
      </c>
      <c r="B2" s="95"/>
      <c r="C2" s="95"/>
      <c r="D2" s="95"/>
      <c r="E2" s="95"/>
      <c r="F2" s="95"/>
      <c r="G2" s="95"/>
      <c r="H2" s="9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64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1835.3+9071.38</f>
        <v>10906.679999999998</v>
      </c>
      <c r="C15" s="20">
        <v>4794.08</v>
      </c>
      <c r="D15" s="20">
        <f>SUM(B15:C15)</f>
        <v>15700.759999999998</v>
      </c>
      <c r="E15" s="1"/>
      <c r="F15" s="1"/>
      <c r="G15" s="1"/>
      <c r="H15" s="1"/>
    </row>
    <row r="16" spans="1:8" ht="12.75">
      <c r="A16" s="5" t="s">
        <v>73</v>
      </c>
      <c r="B16" s="20">
        <f>27395+9330.65</f>
        <v>36725.65</v>
      </c>
      <c r="C16" s="20">
        <f>26505.77</f>
        <v>26505.77</v>
      </c>
      <c r="D16" s="20">
        <f>SUM(B16:C16)</f>
        <v>63231.42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42096.808000000005</v>
      </c>
      <c r="C17" s="20">
        <f>H72+H77+H85</f>
        <v>25937.690000000002</v>
      </c>
      <c r="D17" s="20">
        <f>SUM(B17:C17)</f>
        <v>68034.498</v>
      </c>
      <c r="E17" s="1"/>
      <c r="F17" s="1"/>
      <c r="G17" s="1"/>
      <c r="H17" s="1"/>
    </row>
    <row r="18" spans="1:8" ht="12.75">
      <c r="A18" s="5" t="s">
        <v>75</v>
      </c>
      <c r="B18" s="36">
        <f>B16-B17</f>
        <v>-5371.158000000003</v>
      </c>
      <c r="C18" s="36">
        <f>C16-C17</f>
        <v>568.0799999999981</v>
      </c>
      <c r="D18" s="36">
        <f>SUM(B18:C18)</f>
        <v>-4803.078000000005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7">
        <f>D18</f>
        <v>-4803.078000000005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3</v>
      </c>
      <c r="D22" s="37">
        <v>-51219.57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4</v>
      </c>
      <c r="D24" s="37">
        <f>D20+D22</f>
        <v>-56022.648</v>
      </c>
      <c r="H24" s="8"/>
    </row>
    <row r="25" spans="1:8" ht="12.75" customHeight="1">
      <c r="A25" s="1"/>
      <c r="B25" s="1"/>
      <c r="C25" s="1"/>
      <c r="D25" s="39"/>
      <c r="E25" s="1"/>
      <c r="F25" s="1"/>
      <c r="G25" s="1"/>
      <c r="H25" s="1"/>
    </row>
    <row r="26" spans="1:8" ht="12.75" customHeight="1">
      <c r="A26" s="78" t="s">
        <v>62</v>
      </c>
      <c r="B26" s="79"/>
      <c r="C26" s="79"/>
      <c r="D26" s="79"/>
      <c r="E26" s="79"/>
      <c r="F26" s="79"/>
      <c r="G26" s="79"/>
      <c r="H26" s="25" t="s">
        <v>20</v>
      </c>
    </row>
    <row r="27" spans="1:8" ht="12.75" customHeight="1">
      <c r="A27" s="80" t="s">
        <v>21</v>
      </c>
      <c r="B27" s="80"/>
      <c r="C27" s="80"/>
      <c r="D27" s="80"/>
      <c r="E27" s="80"/>
      <c r="F27" s="80"/>
      <c r="G27" s="80"/>
      <c r="H27" s="26">
        <v>4.54</v>
      </c>
    </row>
    <row r="28" spans="1:8" ht="12.75" customHeight="1">
      <c r="A28" s="80" t="s">
        <v>22</v>
      </c>
      <c r="B28" s="80"/>
      <c r="C28" s="80"/>
      <c r="D28" s="80"/>
      <c r="E28" s="80"/>
      <c r="F28" s="80"/>
      <c r="G28" s="80"/>
      <c r="H28" s="26">
        <v>0.4</v>
      </c>
    </row>
    <row r="29" spans="1:8" ht="12.75" customHeight="1">
      <c r="A29" s="80" t="s">
        <v>17</v>
      </c>
      <c r="B29" s="80"/>
      <c r="C29" s="80"/>
      <c r="D29" s="80"/>
      <c r="E29" s="80"/>
      <c r="F29" s="80"/>
      <c r="G29" s="80"/>
      <c r="H29" s="26">
        <v>2.19</v>
      </c>
    </row>
    <row r="30" spans="1:8" ht="12.75" customHeight="1">
      <c r="A30" s="75" t="s">
        <v>18</v>
      </c>
      <c r="B30" s="76"/>
      <c r="C30" s="76"/>
      <c r="D30" s="76"/>
      <c r="E30" s="76"/>
      <c r="F30" s="76"/>
      <c r="G30" s="77"/>
      <c r="H30" s="27">
        <f>SUM(H27:H29)</f>
        <v>7.130000000000001</v>
      </c>
    </row>
    <row r="31" spans="1:8" ht="12.75" customHeight="1">
      <c r="A31" s="80"/>
      <c r="B31" s="80"/>
      <c r="C31" s="80"/>
      <c r="D31" s="80"/>
      <c r="E31" s="80"/>
      <c r="F31" s="80"/>
      <c r="G31" s="80"/>
      <c r="H31" s="26"/>
    </row>
    <row r="32" spans="1:8" ht="12.75" customHeight="1">
      <c r="A32" s="80" t="s">
        <v>23</v>
      </c>
      <c r="B32" s="80"/>
      <c r="C32" s="80"/>
      <c r="D32" s="80"/>
      <c r="E32" s="80"/>
      <c r="F32" s="80"/>
      <c r="G32" s="80"/>
      <c r="H32" s="26">
        <v>3.9</v>
      </c>
    </row>
    <row r="33" spans="1:8" ht="12.75" customHeight="1">
      <c r="A33" s="80" t="s">
        <v>24</v>
      </c>
      <c r="B33" s="80"/>
      <c r="C33" s="80"/>
      <c r="D33" s="80"/>
      <c r="E33" s="80"/>
      <c r="F33" s="80"/>
      <c r="G33" s="80"/>
      <c r="H33" s="26">
        <v>0</v>
      </c>
    </row>
    <row r="34" spans="1:8" ht="12.75" customHeight="1">
      <c r="A34" s="80" t="s">
        <v>25</v>
      </c>
      <c r="B34" s="80"/>
      <c r="C34" s="80"/>
      <c r="D34" s="80"/>
      <c r="E34" s="80"/>
      <c r="F34" s="80"/>
      <c r="G34" s="80"/>
      <c r="H34" s="26">
        <v>1.28</v>
      </c>
    </row>
    <row r="35" spans="1:8" ht="12.75" customHeight="1">
      <c r="A35" s="75" t="s">
        <v>19</v>
      </c>
      <c r="B35" s="76"/>
      <c r="C35" s="76"/>
      <c r="D35" s="76"/>
      <c r="E35" s="76"/>
      <c r="F35" s="76"/>
      <c r="G35" s="77"/>
      <c r="H35" s="27">
        <f>SUM(H32:H34)</f>
        <v>5.18</v>
      </c>
    </row>
    <row r="36" spans="1:8" ht="12.75" customHeight="1">
      <c r="A36" s="80"/>
      <c r="B36" s="80"/>
      <c r="C36" s="80"/>
      <c r="D36" s="80"/>
      <c r="E36" s="80"/>
      <c r="F36" s="80"/>
      <c r="G36" s="80"/>
      <c r="H36" s="26"/>
    </row>
    <row r="37" spans="1:8" ht="12.75" customHeight="1">
      <c r="A37" s="75" t="s">
        <v>28</v>
      </c>
      <c r="B37" s="76"/>
      <c r="C37" s="76"/>
      <c r="D37" s="76"/>
      <c r="E37" s="76"/>
      <c r="F37" s="76"/>
      <c r="G37" s="77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8" t="s">
        <v>59</v>
      </c>
      <c r="B39" s="89"/>
      <c r="C39" s="89"/>
      <c r="D39" s="89"/>
      <c r="E39" s="89"/>
      <c r="F39" s="89"/>
      <c r="G39" s="89"/>
      <c r="H39" s="9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76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10414.764000000001</v>
      </c>
      <c r="I42" s="35">
        <f>2.16+0.03</f>
        <v>2.19</v>
      </c>
    </row>
    <row r="43" spans="1:9" ht="24.75" customHeight="1">
      <c r="A43" s="91" t="s">
        <v>31</v>
      </c>
      <c r="B43" s="92"/>
      <c r="C43" s="92"/>
      <c r="D43" s="92"/>
      <c r="E43" s="92"/>
      <c r="F43" s="92"/>
      <c r="G43" s="93"/>
      <c r="H43" s="28">
        <f>12*B5*I43</f>
        <v>2996.0280000000002</v>
      </c>
      <c r="I43" s="35">
        <v>0.63</v>
      </c>
    </row>
    <row r="44" spans="1:9" ht="13.5" customHeight="1">
      <c r="A44" s="96" t="s">
        <v>32</v>
      </c>
      <c r="B44" s="97"/>
      <c r="C44" s="97"/>
      <c r="D44" s="97"/>
      <c r="E44" s="97"/>
      <c r="F44" s="97"/>
      <c r="G44" s="97"/>
      <c r="H44" s="28">
        <f>12*B5*I44</f>
        <v>1616.9040000000002</v>
      </c>
      <c r="I44" s="35">
        <v>0.34</v>
      </c>
    </row>
    <row r="45" spans="1:9" ht="24.75" customHeight="1">
      <c r="A45" s="91" t="s">
        <v>33</v>
      </c>
      <c r="B45" s="92"/>
      <c r="C45" s="92"/>
      <c r="D45" s="92"/>
      <c r="E45" s="92"/>
      <c r="F45" s="92"/>
      <c r="G45" s="93"/>
      <c r="H45" s="28">
        <f>12*B5*I45</f>
        <v>1616.9040000000002</v>
      </c>
      <c r="I45" s="35">
        <v>0.34</v>
      </c>
    </row>
    <row r="46" spans="1:9" ht="13.5" customHeight="1">
      <c r="A46" s="96" t="s">
        <v>34</v>
      </c>
      <c r="B46" s="97"/>
      <c r="C46" s="97"/>
      <c r="D46" s="97"/>
      <c r="E46" s="97"/>
      <c r="F46" s="97"/>
      <c r="G46" s="97"/>
      <c r="H46" s="28">
        <f>12*B5*I46</f>
        <v>856.008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3091.1400000000003</v>
      </c>
      <c r="I47" s="35">
        <f>0.62+0.03</f>
        <v>0.65</v>
      </c>
    </row>
    <row r="48" spans="1:9" ht="24.75" customHeight="1">
      <c r="A48" s="91" t="s">
        <v>35</v>
      </c>
      <c r="B48" s="92"/>
      <c r="C48" s="92"/>
      <c r="D48" s="92"/>
      <c r="E48" s="92"/>
      <c r="F48" s="92"/>
      <c r="G48" s="93"/>
      <c r="H48" s="28">
        <f>12*B5*I48</f>
        <v>998.676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21590.424000000003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76</v>
      </c>
    </row>
    <row r="52" spans="1:9" ht="24" customHeight="1">
      <c r="A52" s="85" t="s">
        <v>80</v>
      </c>
      <c r="B52" s="86"/>
      <c r="C52" s="86"/>
      <c r="D52" s="86"/>
      <c r="E52" s="86"/>
      <c r="F52" s="86"/>
      <c r="G52" s="87"/>
      <c r="H52" s="28">
        <f>700+379*24.78</f>
        <v>10091.62</v>
      </c>
      <c r="I52" s="35">
        <v>0.4</v>
      </c>
    </row>
    <row r="53" spans="1:8" ht="24.75" customHeight="1">
      <c r="A53" s="91" t="s">
        <v>53</v>
      </c>
      <c r="B53" s="92"/>
      <c r="C53" s="92"/>
      <c r="D53" s="92"/>
      <c r="E53" s="92"/>
      <c r="F53" s="92"/>
      <c r="G53" s="93"/>
      <c r="H53" s="28">
        <v>0</v>
      </c>
    </row>
    <row r="54" spans="1:8" ht="24.75" customHeight="1">
      <c r="A54" s="91" t="s">
        <v>54</v>
      </c>
      <c r="B54" s="92"/>
      <c r="C54" s="92"/>
      <c r="D54" s="92"/>
      <c r="E54" s="92"/>
      <c r="F54" s="92"/>
      <c r="G54" s="93"/>
      <c r="H54" s="28">
        <v>0</v>
      </c>
    </row>
    <row r="55" spans="1:8" ht="36" customHeight="1">
      <c r="A55" s="91" t="s">
        <v>55</v>
      </c>
      <c r="B55" s="92"/>
      <c r="C55" s="92"/>
      <c r="D55" s="92"/>
      <c r="E55" s="92"/>
      <c r="F55" s="92"/>
      <c r="G55" s="9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10091.62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76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f>12*B5*I59</f>
        <v>10414.764000000001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10414.764000000001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8" t="s">
        <v>60</v>
      </c>
      <c r="B63" s="89"/>
      <c r="C63" s="89"/>
      <c r="D63" s="89"/>
      <c r="E63" s="89"/>
      <c r="F63" s="89"/>
      <c r="G63" s="89"/>
      <c r="H63" s="9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76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5040.936000000001</v>
      </c>
      <c r="I66" s="35">
        <v>1.06</v>
      </c>
    </row>
    <row r="67" spans="1:9" ht="24.75" customHeight="1">
      <c r="A67" s="91" t="s">
        <v>39</v>
      </c>
      <c r="B67" s="92"/>
      <c r="C67" s="92"/>
      <c r="D67" s="92"/>
      <c r="E67" s="92"/>
      <c r="F67" s="92"/>
      <c r="G67" s="93"/>
      <c r="H67" s="28">
        <f>12*B5*I67</f>
        <v>3566.7000000000003</v>
      </c>
      <c r="I67" s="35">
        <v>0.75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5992.0560000000005</v>
      </c>
      <c r="I68" s="35">
        <v>1.26</v>
      </c>
    </row>
    <row r="69" spans="1:9" ht="24.75" customHeight="1">
      <c r="A69" s="91" t="s">
        <v>40</v>
      </c>
      <c r="B69" s="92"/>
      <c r="C69" s="92"/>
      <c r="D69" s="92"/>
      <c r="E69" s="92"/>
      <c r="F69" s="92"/>
      <c r="G69" s="93"/>
      <c r="H69" s="28">
        <f>12*B5*I69</f>
        <v>1141.344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2092.4640000000004</v>
      </c>
      <c r="I70" s="35">
        <v>0.44</v>
      </c>
    </row>
    <row r="71" spans="1:9" ht="24.75" customHeight="1">
      <c r="A71" s="91" t="s">
        <v>42</v>
      </c>
      <c r="B71" s="92"/>
      <c r="C71" s="92"/>
      <c r="D71" s="92"/>
      <c r="E71" s="92"/>
      <c r="F71" s="92"/>
      <c r="G71" s="93"/>
      <c r="H71" s="28">
        <f>12*B5*I71</f>
        <v>713.34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18546.84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76</v>
      </c>
    </row>
    <row r="75" spans="1:8" ht="36.75" customHeight="1">
      <c r="A75" s="85" t="s">
        <v>68</v>
      </c>
      <c r="B75" s="86"/>
      <c r="C75" s="86"/>
      <c r="D75" s="86"/>
      <c r="E75" s="86"/>
      <c r="F75" s="86"/>
      <c r="G75" s="87"/>
      <c r="H75" s="28">
        <v>575</v>
      </c>
    </row>
    <row r="76" spans="1:8" ht="34.5" customHeight="1">
      <c r="A76" s="91" t="s">
        <v>52</v>
      </c>
      <c r="B76" s="92"/>
      <c r="C76" s="92"/>
      <c r="D76" s="92"/>
      <c r="E76" s="92"/>
      <c r="F76" s="92"/>
      <c r="G76" s="9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575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76</v>
      </c>
    </row>
    <row r="80" spans="1:8" ht="24.75" customHeight="1">
      <c r="A80" s="85" t="s">
        <v>79</v>
      </c>
      <c r="B80" s="86"/>
      <c r="C80" s="86"/>
      <c r="D80" s="86"/>
      <c r="E80" s="86"/>
      <c r="F80" s="86"/>
      <c r="G80" s="87"/>
      <c r="H80" s="28">
        <v>0</v>
      </c>
    </row>
    <row r="81" spans="1:8" ht="24.75" customHeight="1">
      <c r="A81" s="85" t="s">
        <v>50</v>
      </c>
      <c r="B81" s="86"/>
      <c r="C81" s="86"/>
      <c r="D81" s="86"/>
      <c r="E81" s="86"/>
      <c r="F81" s="86"/>
      <c r="G81" s="87"/>
      <c r="H81" s="28">
        <v>0</v>
      </c>
    </row>
    <row r="82" spans="1:8" ht="26.25" customHeight="1">
      <c r="A82" s="101" t="s">
        <v>77</v>
      </c>
      <c r="B82" s="102"/>
      <c r="C82" s="102"/>
      <c r="D82" s="102"/>
      <c r="E82" s="102"/>
      <c r="F82" s="102"/>
      <c r="G82" s="103"/>
      <c r="H82" s="28">
        <v>0</v>
      </c>
    </row>
    <row r="83" spans="1:8" ht="24.75" customHeight="1">
      <c r="A83" s="91" t="s">
        <v>51</v>
      </c>
      <c r="B83" s="92"/>
      <c r="C83" s="92"/>
      <c r="D83" s="92"/>
      <c r="E83" s="92"/>
      <c r="F83" s="92"/>
      <c r="G83" s="93"/>
      <c r="H83" s="28">
        <v>0</v>
      </c>
    </row>
    <row r="84" spans="1:8" ht="51" customHeight="1">
      <c r="A84" s="98" t="s">
        <v>78</v>
      </c>
      <c r="B84" s="99"/>
      <c r="C84" s="99"/>
      <c r="D84" s="99"/>
      <c r="E84" s="99"/>
      <c r="F84" s="99"/>
      <c r="G84" s="100"/>
      <c r="H84" s="28">
        <f>254.71+477.14+510+91.4+603.3+541+930+1285+930+733.3+460</f>
        <v>6815.85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6815.85</v>
      </c>
    </row>
    <row r="86" ht="12.75">
      <c r="H86" s="33"/>
    </row>
    <row r="87" ht="12.75">
      <c r="A87" t="s">
        <v>69</v>
      </c>
    </row>
  </sheetData>
  <sheetProtection/>
  <mergeCells count="48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2015-03-12T02:55:18Z</cp:lastPrinted>
  <dcterms:created xsi:type="dcterms:W3CDTF">2008-05-04T04:13:06Z</dcterms:created>
  <dcterms:modified xsi:type="dcterms:W3CDTF">2015-03-20T05:21:16Z</dcterms:modified>
  <cp:category/>
  <cp:version/>
  <cp:contentType/>
  <cp:contentStatus/>
</cp:coreProperties>
</file>