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" sheetId="2" r:id="rId2"/>
  </sheets>
  <definedNames/>
  <calcPr fullCalcOnLoad="1"/>
</workbook>
</file>

<file path=xl/sharedStrings.xml><?xml version="1.0" encoding="utf-8"?>
<sst xmlns="http://schemas.openxmlformats.org/spreadsheetml/2006/main" count="275" uniqueCount="158">
  <si>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</si>
  <si>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</si>
  <si>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</si>
  <si>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</si>
  <si>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</si>
  <si>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</si>
  <si>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</si>
  <si>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</si>
  <si>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</si>
  <si>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</si>
  <si>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</si>
  <si>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</si>
  <si>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</si>
  <si>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</si>
  <si>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</si>
  <si>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</si>
  <si>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</si>
  <si>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</si>
  <si>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</si>
  <si>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</si>
  <si>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</si>
  <si>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</si>
  <si>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</si>
  <si>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</si>
  <si>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</si>
  <si>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</si>
  <si>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</si>
  <si>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</si>
  <si>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</si>
  <si>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</si>
  <si>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</si>
  <si>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</si>
  <si>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</si>
  <si>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</si>
  <si>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</si>
  <si>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</si>
  <si>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</si>
  <si>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</si>
  <si>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</si>
  <si>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</si>
  <si>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</si>
  <si>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</si>
  <si>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</si>
  <si>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</si>
  <si>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</si>
  <si>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</si>
  <si>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</si>
  <si>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</si>
  <si>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</si>
  <si>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</si>
  <si>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</si>
  <si>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</si>
  <si>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</si>
  <si>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</si>
  <si>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</si>
  <si>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</si>
  <si>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</si>
  <si>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</si>
  <si>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</si>
  <si>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</si>
  <si>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</si>
  <si>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</si>
  <si>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8 шт.</t>
  </si>
  <si>
    <t>367,7</t>
  </si>
  <si>
    <t>Директор ООО "УК "Ленинский массив"______________________________В.П.Карелин</t>
  </si>
  <si>
    <t>Отчет ООО "УК "Ленинский массив"</t>
  </si>
  <si>
    <t>ул. Б. Подгорная,183</t>
  </si>
  <si>
    <t>по содержанию и ремонту общего имущества в многоквартирном доме за период:  2013г.</t>
  </si>
  <si>
    <t>24 чел.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</si>
  <si>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</si>
  <si>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</si>
  <si>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</si>
  <si>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</si>
  <si>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</si>
  <si>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</si>
  <si>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июнь, июль,август, сентябрь                                                                                                                                                                                                               - Скос травы- июнь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</si>
  <si>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</t>
    </r>
  </si>
  <si>
    <t>5,18 (0.00)руб/кв.м/мес</t>
  </si>
  <si>
    <t>4,74 (2,02)</t>
  </si>
  <si>
    <t>5,14 (2,02)руб/кв.м/мес</t>
  </si>
  <si>
    <t>7,33(4,21)</t>
  </si>
  <si>
    <t>2,19 (2,19)</t>
  </si>
  <si>
    <t>5,18(0,0)</t>
  </si>
  <si>
    <t>1,28(0,0)</t>
  </si>
  <si>
    <t>12,51(4,21)</t>
  </si>
  <si>
    <t>0,00(0,0)</t>
  </si>
  <si>
    <t>0,40 (0,0)</t>
  </si>
  <si>
    <t>3,90 (0,0)</t>
  </si>
  <si>
    <t>2,19 (2,19)руб/кв.м/мес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</si>
  <si>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>Сброс снега с кровли- январь , Скол сосулек и снега с кровли -январь,декабрь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</si>
  <si>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</si>
  <si>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</si>
  <si>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</si>
  <si>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</si>
  <si>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</si>
  <si>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</si>
  <si>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</si>
  <si>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</si>
  <si>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</si>
  <si>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</si>
  <si>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</si>
  <si>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</si>
  <si>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</si>
  <si>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</si>
  <si>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</si>
  <si>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</si>
  <si>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</si>
  <si>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</si>
  <si>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</si>
  <si>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</si>
  <si>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</si>
  <si>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</si>
  <si>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</si>
  <si>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</si>
  <si>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</si>
  <si>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</si>
  <si>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</si>
  <si>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</si>
  <si>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</si>
  <si>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</si>
  <si>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</si>
  <si>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</si>
  <si>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</si>
  <si>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</si>
  <si>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16.12.14</t>
  </si>
  <si>
    <t>16:00</t>
  </si>
  <si>
    <t>17:00</t>
  </si>
  <si>
    <t>Включил автомат 32 амп.</t>
  </si>
  <si>
    <t/>
  </si>
  <si>
    <t>квартира</t>
  </si>
  <si>
    <t>ул.Б.Подгорная,183</t>
  </si>
  <si>
    <t>Содержание общего имущества</t>
  </si>
  <si>
    <t>СОИ (системы)</t>
  </si>
  <si>
    <t>Электроснабжение</t>
  </si>
  <si>
    <t>12.12.14</t>
  </si>
  <si>
    <t>10:00</t>
  </si>
  <si>
    <t>11:00</t>
  </si>
  <si>
    <t>Снятие снежных навесов с кровли ж/д - 20м/п.</t>
  </si>
  <si>
    <t>мн.дом</t>
  </si>
  <si>
    <t>Крыши и водосточные системы</t>
  </si>
  <si>
    <t>03.10.14</t>
  </si>
  <si>
    <t>12:00</t>
  </si>
  <si>
    <t>Подключено верно.</t>
  </si>
  <si>
    <t>03.06.14</t>
  </si>
  <si>
    <t>15:00</t>
  </si>
  <si>
    <t>Окос травы - 60кв.м.</t>
  </si>
  <si>
    <t>бензин - 0,6 л/час.</t>
  </si>
  <si>
    <t>СОИ (работы)</t>
  </si>
  <si>
    <t>Сезонные работы</t>
  </si>
  <si>
    <t>11.02.14</t>
  </si>
  <si>
    <t>08:30</t>
  </si>
  <si>
    <t>09:00</t>
  </si>
  <si>
    <t>Скол наледи с кровли ж/д: кровля - 10 м/п, козырёк - 2 кв.м.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</si>
  <si>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>- Скос травы (июнь)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</si>
  <si>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 xml:space="preserve">Сброс снега </t>
    </r>
  </si>
  <si>
    <t>0 руб/кв.м/мес</t>
  </si>
  <si>
    <t>2,02 руб/кв.м/мес</t>
  </si>
  <si>
    <t>2,19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</si>
</sst>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10" fillId="0" borderId="14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6" fillId="30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3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6"/>
  <sheetViews>
    <sheetView tabSelected="1" workbookViewId="0" topLeftCell="A75">
      <selection activeCell="I17" sqref="I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2" customWidth="1"/>
    <col min="10" max="10" width="9.125" style="0" hidden="1" customWidth="1"/>
  </cols>
  <sheetData>
    <row r="1" spans="1:9" ht="15.75">
      <c r="A1" s="76" t="s">
        <v>65</v>
      </c>
      <c r="B1" s="76"/>
      <c r="C1" s="76"/>
      <c r="D1" s="76"/>
      <c r="E1" s="76"/>
      <c r="F1" s="76"/>
      <c r="G1" s="76"/>
      <c r="H1" s="76"/>
      <c r="I1" s="30"/>
    </row>
    <row r="2" spans="1:9" ht="12.75" customHeight="1">
      <c r="A2" s="77" t="s">
        <v>91</v>
      </c>
      <c r="B2" s="77"/>
      <c r="C2" s="77"/>
      <c r="D2" s="77"/>
      <c r="E2" s="77"/>
      <c r="F2" s="77"/>
      <c r="G2" s="77"/>
      <c r="H2" s="77"/>
      <c r="I2" s="31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4" customFormat="1" ht="11.25">
      <c r="A4" s="12" t="s">
        <v>6</v>
      </c>
      <c r="B4" s="29" t="s">
        <v>66</v>
      </c>
      <c r="C4" s="3"/>
      <c r="D4" s="12" t="s">
        <v>11</v>
      </c>
      <c r="F4" s="13"/>
      <c r="G4" s="29" t="s">
        <v>156</v>
      </c>
      <c r="I4" s="33"/>
    </row>
    <row r="5" spans="1:9" s="14" customFormat="1" ht="11.25">
      <c r="A5" s="12" t="s">
        <v>7</v>
      </c>
      <c r="B5" s="29" t="s">
        <v>63</v>
      </c>
      <c r="C5" s="15"/>
      <c r="D5" s="12" t="s">
        <v>16</v>
      </c>
      <c r="F5" s="13"/>
      <c r="G5" s="29" t="s">
        <v>157</v>
      </c>
      <c r="I5" s="33"/>
    </row>
    <row r="6" spans="1:9" s="14" customFormat="1" ht="11.25">
      <c r="A6" s="12" t="s">
        <v>8</v>
      </c>
      <c r="B6" s="29" t="s">
        <v>68</v>
      </c>
      <c r="C6" s="13"/>
      <c r="D6" s="12" t="s">
        <v>12</v>
      </c>
      <c r="F6" s="13"/>
      <c r="G6" s="29" t="s">
        <v>155</v>
      </c>
      <c r="I6" s="33"/>
    </row>
    <row r="7" spans="1:9" s="14" customFormat="1" ht="11.25">
      <c r="A7" s="12" t="s">
        <v>9</v>
      </c>
      <c r="B7" s="29" t="s">
        <v>62</v>
      </c>
      <c r="C7" s="3"/>
      <c r="D7" s="16" t="s">
        <v>13</v>
      </c>
      <c r="F7" s="3"/>
      <c r="G7" s="29" t="s">
        <v>57</v>
      </c>
      <c r="I7" s="33"/>
    </row>
    <row r="8" spans="1:9" s="14" customFormat="1" ht="12.75">
      <c r="A8" s="12" t="s">
        <v>10</v>
      </c>
      <c r="B8" s="29" t="s">
        <v>56</v>
      </c>
      <c r="C8" s="3"/>
      <c r="D8" s="16"/>
      <c r="E8" s="2"/>
      <c r="F8" s="2"/>
      <c r="G8" s="2"/>
      <c r="H8" s="2"/>
      <c r="I8" s="33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56"/>
      <c r="F10" s="1"/>
      <c r="G10" s="1"/>
      <c r="H10" s="1"/>
    </row>
    <row r="11" spans="1:8" ht="12.75" customHeight="1" hidden="1">
      <c r="A11" s="23" t="s">
        <v>1</v>
      </c>
      <c r="B11" s="17"/>
      <c r="C11" s="18"/>
      <c r="D11" s="17"/>
      <c r="E11" s="56"/>
      <c r="F11" s="1"/>
      <c r="G11" s="1"/>
      <c r="H11" s="1"/>
    </row>
    <row r="12" spans="1:8" ht="12.75" customHeight="1" hidden="1">
      <c r="A12" s="23" t="s">
        <v>2</v>
      </c>
      <c r="B12" s="17"/>
      <c r="C12" s="17"/>
      <c r="D12" s="17"/>
      <c r="E12" s="56"/>
      <c r="F12" s="1"/>
      <c r="G12" s="1"/>
      <c r="H12" s="1"/>
    </row>
    <row r="13" spans="1:8" ht="12.75" customHeight="1" hidden="1">
      <c r="A13" s="23" t="s">
        <v>14</v>
      </c>
      <c r="B13" s="17"/>
      <c r="C13" s="17"/>
      <c r="D13" s="17"/>
      <c r="E13" s="56"/>
      <c r="F13" s="10"/>
      <c r="G13" s="10"/>
      <c r="H13" s="1"/>
    </row>
    <row r="14" spans="1:8" ht="12.75" customHeight="1" hidden="1">
      <c r="A14" s="23" t="s">
        <v>15</v>
      </c>
      <c r="B14" s="17"/>
      <c r="C14" s="17"/>
      <c r="D14" s="17"/>
      <c r="E14" s="56"/>
      <c r="F14" s="10"/>
      <c r="G14" s="10"/>
      <c r="H14" s="1"/>
    </row>
    <row r="15" spans="1:8" ht="12.75">
      <c r="A15" s="23" t="s">
        <v>92</v>
      </c>
      <c r="B15" s="19">
        <f>9663.3+8913</f>
        <v>18576.3</v>
      </c>
      <c r="C15" s="19">
        <v>0</v>
      </c>
      <c r="D15" s="19">
        <f>SUM(B15:C15)</f>
        <v>18576.3</v>
      </c>
      <c r="E15" s="56"/>
      <c r="F15" s="1"/>
      <c r="G15" s="1"/>
      <c r="H15" s="1"/>
    </row>
    <row r="16" spans="1:8" ht="12.75">
      <c r="A16" s="5" t="s">
        <v>93</v>
      </c>
      <c r="B16" s="19">
        <f>8761.61+4801.52</f>
        <v>13563.130000000001</v>
      </c>
      <c r="C16" s="19">
        <v>3708.42</v>
      </c>
      <c r="D16" s="19">
        <f>SUM(B16:C16)</f>
        <v>17271.550000000003</v>
      </c>
      <c r="E16" s="56"/>
      <c r="F16" s="1"/>
      <c r="G16" s="1"/>
      <c r="H16" s="1"/>
    </row>
    <row r="17" spans="1:8" ht="12.75">
      <c r="A17" s="5" t="s">
        <v>94</v>
      </c>
      <c r="B17" s="39">
        <f>H49+H56+H61</f>
        <v>34175.831</v>
      </c>
      <c r="C17" s="39">
        <f>H72+H77+H85</f>
        <v>52893.403</v>
      </c>
      <c r="D17" s="39">
        <f>SUM(B17:C17)</f>
        <v>87069.234</v>
      </c>
      <c r="E17" s="56"/>
      <c r="F17" s="1"/>
      <c r="G17" s="1"/>
      <c r="H17" s="1"/>
    </row>
    <row r="18" spans="1:8" ht="12.75">
      <c r="A18" s="5" t="s">
        <v>95</v>
      </c>
      <c r="B18" s="37">
        <f>B16-B17</f>
        <v>-20612.700999999997</v>
      </c>
      <c r="C18" s="37">
        <f>C16-C17</f>
        <v>-49184.983</v>
      </c>
      <c r="D18" s="37">
        <f>SUM(B18:C18)</f>
        <v>-69797.684</v>
      </c>
      <c r="E18" s="56"/>
      <c r="F18" s="1"/>
      <c r="G18" s="1"/>
      <c r="H18" s="1"/>
    </row>
    <row r="19" spans="1:8" ht="6" customHeight="1">
      <c r="A19" s="1"/>
      <c r="B19" s="20"/>
      <c r="C19" s="20"/>
      <c r="D19" s="20"/>
      <c r="E19" s="20"/>
      <c r="F19" s="1"/>
      <c r="G19" s="1"/>
      <c r="H19" s="1"/>
    </row>
    <row r="20" spans="1:8" ht="12.75">
      <c r="A20" s="11"/>
      <c r="B20" s="21"/>
      <c r="C20" s="22" t="s">
        <v>96</v>
      </c>
      <c r="D20" s="35">
        <f>D18</f>
        <v>-69797.684</v>
      </c>
      <c r="H20" s="8"/>
    </row>
    <row r="21" spans="2:8" ht="6.75" customHeight="1">
      <c r="B21" s="21"/>
      <c r="C21" s="21"/>
      <c r="D21" s="36"/>
      <c r="H21" s="8"/>
    </row>
    <row r="22" spans="1:8" ht="12.75">
      <c r="A22" s="11"/>
      <c r="B22" s="21"/>
      <c r="C22" s="22" t="s">
        <v>97</v>
      </c>
      <c r="D22" s="35">
        <v>-117290.564</v>
      </c>
      <c r="H22" s="8"/>
    </row>
    <row r="23" spans="2:8" ht="5.25" customHeight="1">
      <c r="B23" s="21"/>
      <c r="C23" s="21"/>
      <c r="D23" s="36"/>
      <c r="H23" s="8"/>
    </row>
    <row r="24" spans="1:8" ht="12.75">
      <c r="A24" s="11"/>
      <c r="B24" s="21"/>
      <c r="C24" s="22" t="s">
        <v>98</v>
      </c>
      <c r="D24" s="35">
        <f>D20+D22</f>
        <v>-187088.248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5" t="s">
        <v>61</v>
      </c>
      <c r="B26" s="86"/>
      <c r="C26" s="86"/>
      <c r="D26" s="86"/>
      <c r="E26" s="86"/>
      <c r="F26" s="86"/>
      <c r="G26" s="86"/>
      <c r="H26" s="24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5" t="s">
        <v>78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5" t="s">
        <v>86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5" t="s">
        <v>81</v>
      </c>
    </row>
    <row r="30" spans="1:8" ht="12.75" customHeight="1">
      <c r="A30" s="82" t="s">
        <v>18</v>
      </c>
      <c r="B30" s="83"/>
      <c r="C30" s="83"/>
      <c r="D30" s="83"/>
      <c r="E30" s="83"/>
      <c r="F30" s="83"/>
      <c r="G30" s="84"/>
      <c r="H30" s="26" t="s">
        <v>80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5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5" t="s">
        <v>87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5" t="s">
        <v>85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5" t="s">
        <v>83</v>
      </c>
    </row>
    <row r="35" spans="1:8" ht="12.75" customHeight="1">
      <c r="A35" s="82" t="s">
        <v>19</v>
      </c>
      <c r="B35" s="83"/>
      <c r="C35" s="83"/>
      <c r="D35" s="83"/>
      <c r="E35" s="83"/>
      <c r="F35" s="83"/>
      <c r="G35" s="84"/>
      <c r="H35" s="26" t="s">
        <v>82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5"/>
    </row>
    <row r="37" spans="1:8" ht="12.75" customHeight="1">
      <c r="A37" s="82" t="s">
        <v>28</v>
      </c>
      <c r="B37" s="83"/>
      <c r="C37" s="83"/>
      <c r="D37" s="83"/>
      <c r="E37" s="83"/>
      <c r="F37" s="83"/>
      <c r="G37" s="84"/>
      <c r="H37" s="26" t="s">
        <v>84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3" t="s">
        <v>59</v>
      </c>
      <c r="B39" s="74"/>
      <c r="C39" s="74"/>
      <c r="D39" s="74"/>
      <c r="E39" s="74"/>
      <c r="F39" s="74"/>
      <c r="G39" s="74"/>
      <c r="H39" s="7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0" t="s">
        <v>29</v>
      </c>
      <c r="B41" s="61"/>
      <c r="C41" s="61"/>
      <c r="D41" s="62"/>
      <c r="E41" s="62"/>
      <c r="F41" s="62"/>
      <c r="G41" s="63"/>
      <c r="H41" s="4" t="s">
        <v>73</v>
      </c>
    </row>
    <row r="42" spans="1:10" ht="47.25" customHeight="1">
      <c r="A42" s="57" t="s">
        <v>30</v>
      </c>
      <c r="B42" s="58"/>
      <c r="C42" s="58"/>
      <c r="D42" s="58"/>
      <c r="E42" s="58"/>
      <c r="F42" s="58"/>
      <c r="G42" s="59"/>
      <c r="H42" s="27">
        <f>12*B5*I42</f>
        <v>10545.636</v>
      </c>
      <c r="I42" s="34">
        <v>2.39</v>
      </c>
      <c r="J42">
        <v>0</v>
      </c>
    </row>
    <row r="43" spans="1:10" ht="35.25" customHeight="1">
      <c r="A43" s="64" t="s">
        <v>31</v>
      </c>
      <c r="B43" s="65"/>
      <c r="C43" s="65"/>
      <c r="D43" s="65"/>
      <c r="E43" s="65"/>
      <c r="F43" s="65"/>
      <c r="G43" s="66"/>
      <c r="H43" s="27">
        <f>12*I43*B5</f>
        <v>2779.812</v>
      </c>
      <c r="I43" s="34">
        <v>0.63</v>
      </c>
      <c r="J43">
        <v>0.63</v>
      </c>
    </row>
    <row r="44" spans="1:10" ht="13.5" customHeight="1">
      <c r="A44" s="80" t="s">
        <v>32</v>
      </c>
      <c r="B44" s="81"/>
      <c r="C44" s="81"/>
      <c r="D44" s="81"/>
      <c r="E44" s="81"/>
      <c r="F44" s="81"/>
      <c r="G44" s="81"/>
      <c r="H44" s="27">
        <f>12*B5*I44</f>
        <v>1500.216</v>
      </c>
      <c r="I44" s="34">
        <v>0.34</v>
      </c>
      <c r="J44">
        <v>0.34</v>
      </c>
    </row>
    <row r="45" spans="1:10" ht="24.75" customHeight="1">
      <c r="A45" s="64" t="s">
        <v>33</v>
      </c>
      <c r="B45" s="78"/>
      <c r="C45" s="78"/>
      <c r="D45" s="78"/>
      <c r="E45" s="78"/>
      <c r="F45" s="78"/>
      <c r="G45" s="79"/>
      <c r="H45" s="27">
        <f>12*B5*I45+J45*B5*7</f>
        <v>4202.811</v>
      </c>
      <c r="I45" s="34">
        <v>0.34</v>
      </c>
      <c r="J45">
        <v>1.05</v>
      </c>
    </row>
    <row r="46" spans="1:10" ht="13.5" customHeight="1">
      <c r="A46" s="80" t="s">
        <v>34</v>
      </c>
      <c r="B46" s="81"/>
      <c r="C46" s="81"/>
      <c r="D46" s="81"/>
      <c r="E46" s="81"/>
      <c r="F46" s="81"/>
      <c r="G46" s="81"/>
      <c r="H46" s="27">
        <f>12*B5*I46</f>
        <v>794.2319999999999</v>
      </c>
      <c r="I46" s="34">
        <v>0.18</v>
      </c>
      <c r="J46">
        <v>0</v>
      </c>
    </row>
    <row r="47" spans="1:10" ht="47.25" customHeight="1">
      <c r="A47" s="57" t="s">
        <v>36</v>
      </c>
      <c r="B47" s="58"/>
      <c r="C47" s="58"/>
      <c r="D47" s="58"/>
      <c r="E47" s="58"/>
      <c r="F47" s="58"/>
      <c r="G47" s="59"/>
      <c r="H47" s="27">
        <f>12*B5*I47</f>
        <v>2868.06</v>
      </c>
      <c r="I47" s="34">
        <v>0.65</v>
      </c>
      <c r="J47">
        <v>0</v>
      </c>
    </row>
    <row r="48" spans="1:10" ht="24.75" customHeight="1">
      <c r="A48" s="64" t="s">
        <v>35</v>
      </c>
      <c r="B48" s="65"/>
      <c r="C48" s="65"/>
      <c r="D48" s="65"/>
      <c r="E48" s="65"/>
      <c r="F48" s="65"/>
      <c r="G48" s="66"/>
      <c r="H48" s="27">
        <f>12*B5*I48</f>
        <v>926.6039999999999</v>
      </c>
      <c r="I48" s="34">
        <v>0.21</v>
      </c>
      <c r="J48">
        <v>0</v>
      </c>
    </row>
    <row r="49" spans="1:8" ht="12.75">
      <c r="A49" s="6"/>
      <c r="B49" s="7"/>
      <c r="C49" s="7"/>
      <c r="D49" s="7"/>
      <c r="E49" s="7"/>
      <c r="F49" s="7"/>
      <c r="G49" s="7"/>
      <c r="H49" s="28">
        <f>SUM(H42:H48)</f>
        <v>23617.371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0" t="s">
        <v>37</v>
      </c>
      <c r="B51" s="61"/>
      <c r="C51" s="61"/>
      <c r="D51" s="62"/>
      <c r="E51" s="62"/>
      <c r="F51" s="62"/>
      <c r="G51" s="63"/>
      <c r="H51" s="4" t="s">
        <v>73</v>
      </c>
    </row>
    <row r="52" spans="1:10" ht="23.25" customHeight="1">
      <c r="A52" s="57" t="s">
        <v>154</v>
      </c>
      <c r="B52" s="58"/>
      <c r="C52" s="58"/>
      <c r="D52" s="58"/>
      <c r="E52" s="58"/>
      <c r="F52" s="58"/>
      <c r="G52" s="59"/>
      <c r="H52" s="27">
        <v>895.16</v>
      </c>
      <c r="I52" s="34">
        <v>0.4</v>
      </c>
      <c r="J52">
        <v>0</v>
      </c>
    </row>
    <row r="53" spans="1:8" ht="24.75" customHeight="1">
      <c r="A53" s="64" t="s">
        <v>53</v>
      </c>
      <c r="B53" s="65"/>
      <c r="C53" s="65"/>
      <c r="D53" s="65"/>
      <c r="E53" s="65"/>
      <c r="F53" s="65"/>
      <c r="G53" s="66"/>
      <c r="H53" s="27">
        <v>0</v>
      </c>
    </row>
    <row r="54" spans="1:8" ht="24.75" customHeight="1">
      <c r="A54" s="64" t="s">
        <v>54</v>
      </c>
      <c r="B54" s="65"/>
      <c r="C54" s="65"/>
      <c r="D54" s="65"/>
      <c r="E54" s="65"/>
      <c r="F54" s="65"/>
      <c r="G54" s="66"/>
      <c r="H54" s="27">
        <v>0</v>
      </c>
    </row>
    <row r="55" spans="1:8" ht="36" customHeight="1">
      <c r="A55" s="64" t="s">
        <v>55</v>
      </c>
      <c r="B55" s="65"/>
      <c r="C55" s="65"/>
      <c r="D55" s="65"/>
      <c r="E55" s="65"/>
      <c r="F55" s="65"/>
      <c r="G55" s="66"/>
      <c r="H55" s="27">
        <v>0</v>
      </c>
    </row>
    <row r="56" spans="1:8" ht="12.75">
      <c r="A56" s="6"/>
      <c r="B56" s="7"/>
      <c r="C56" s="7"/>
      <c r="D56" s="7"/>
      <c r="E56" s="7"/>
      <c r="F56" s="7"/>
      <c r="G56" s="7"/>
      <c r="H56" s="28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0" t="s">
        <v>45</v>
      </c>
      <c r="B58" s="61"/>
      <c r="C58" s="61"/>
      <c r="D58" s="62"/>
      <c r="E58" s="62"/>
      <c r="F58" s="62"/>
      <c r="G58" s="63"/>
      <c r="H58" s="4" t="s">
        <v>73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27">
        <v>9663.3</v>
      </c>
      <c r="I59" s="34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7">
        <v>0</v>
      </c>
    </row>
    <row r="61" spans="1:8" ht="12.75">
      <c r="A61" s="6"/>
      <c r="B61" s="7"/>
      <c r="C61" s="7"/>
      <c r="D61" s="7"/>
      <c r="E61" s="7"/>
      <c r="F61" s="7"/>
      <c r="G61" s="7"/>
      <c r="H61" s="28">
        <f>SUM(H59:H60)</f>
        <v>9663.3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3" t="s">
        <v>60</v>
      </c>
      <c r="B63" s="74"/>
      <c r="C63" s="74"/>
      <c r="D63" s="74"/>
      <c r="E63" s="74"/>
      <c r="F63" s="74"/>
      <c r="G63" s="74"/>
      <c r="H63" s="7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0" t="s">
        <v>43</v>
      </c>
      <c r="B65" s="61"/>
      <c r="C65" s="61"/>
      <c r="D65" s="62"/>
      <c r="E65" s="62"/>
      <c r="F65" s="62"/>
      <c r="G65" s="63"/>
      <c r="H65" s="4" t="s">
        <v>73</v>
      </c>
    </row>
    <row r="66" spans="1:10" ht="36.75" customHeight="1">
      <c r="A66" s="57" t="s">
        <v>38</v>
      </c>
      <c r="B66" s="58"/>
      <c r="C66" s="58"/>
      <c r="D66" s="58"/>
      <c r="E66" s="58"/>
      <c r="F66" s="58"/>
      <c r="G66" s="59"/>
      <c r="H66" s="27">
        <f>12*B5*I66</f>
        <v>4677.144</v>
      </c>
      <c r="I66" s="34">
        <v>1.06</v>
      </c>
      <c r="J66">
        <v>0</v>
      </c>
    </row>
    <row r="67" spans="1:10" ht="24.75" customHeight="1">
      <c r="A67" s="64" t="s">
        <v>39</v>
      </c>
      <c r="B67" s="65"/>
      <c r="C67" s="65"/>
      <c r="D67" s="65"/>
      <c r="E67" s="65"/>
      <c r="F67" s="65"/>
      <c r="G67" s="66"/>
      <c r="H67" s="27">
        <f>12*B5*I67</f>
        <v>3971.16</v>
      </c>
      <c r="I67" s="34">
        <v>0.9</v>
      </c>
      <c r="J67">
        <v>0</v>
      </c>
    </row>
    <row r="68" spans="1:10" ht="36.75" customHeight="1">
      <c r="A68" s="57" t="s">
        <v>48</v>
      </c>
      <c r="B68" s="58"/>
      <c r="C68" s="58"/>
      <c r="D68" s="58"/>
      <c r="E68" s="58"/>
      <c r="F68" s="58"/>
      <c r="G68" s="59"/>
      <c r="H68" s="27">
        <f>12*B5*I68</f>
        <v>5559.624</v>
      </c>
      <c r="I68" s="34">
        <v>1.26</v>
      </c>
      <c r="J68">
        <v>0</v>
      </c>
    </row>
    <row r="69" spans="1:10" ht="24.75" customHeight="1">
      <c r="A69" s="64" t="s">
        <v>40</v>
      </c>
      <c r="B69" s="65"/>
      <c r="C69" s="65"/>
      <c r="D69" s="65"/>
      <c r="E69" s="65"/>
      <c r="F69" s="65"/>
      <c r="G69" s="66"/>
      <c r="H69" s="27">
        <f>125*B5*I69</f>
        <v>11031</v>
      </c>
      <c r="I69" s="34">
        <v>0.24</v>
      </c>
      <c r="J69">
        <v>0</v>
      </c>
    </row>
    <row r="70" spans="1:10" ht="25.5" customHeight="1">
      <c r="A70" s="57" t="s">
        <v>41</v>
      </c>
      <c r="B70" s="58"/>
      <c r="C70" s="58"/>
      <c r="D70" s="58"/>
      <c r="E70" s="58"/>
      <c r="F70" s="58"/>
      <c r="G70" s="59"/>
      <c r="H70" s="27">
        <f>125*B5*I70</f>
        <v>20223.5</v>
      </c>
      <c r="I70" s="34">
        <v>0.44</v>
      </c>
      <c r="J70">
        <v>0</v>
      </c>
    </row>
    <row r="71" spans="1:10" ht="24.75" customHeight="1">
      <c r="A71" s="64" t="s">
        <v>42</v>
      </c>
      <c r="B71" s="65"/>
      <c r="C71" s="65"/>
      <c r="D71" s="65"/>
      <c r="E71" s="65"/>
      <c r="F71" s="65"/>
      <c r="G71" s="66"/>
      <c r="H71" s="27">
        <f>125*B5*I71</f>
        <v>6894.375</v>
      </c>
      <c r="I71" s="34">
        <v>0.15</v>
      </c>
      <c r="J71">
        <v>0</v>
      </c>
    </row>
    <row r="72" spans="1:8" ht="12.75">
      <c r="A72" s="6"/>
      <c r="B72" s="7"/>
      <c r="C72" s="7"/>
      <c r="D72" s="7"/>
      <c r="E72" s="7"/>
      <c r="F72" s="7"/>
      <c r="G72" s="7"/>
      <c r="H72" s="28">
        <f>SUM(H66:H71)</f>
        <v>52356.803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0" t="s">
        <v>46</v>
      </c>
      <c r="B74" s="61"/>
      <c r="C74" s="61"/>
      <c r="D74" s="62"/>
      <c r="E74" s="62"/>
      <c r="F74" s="62"/>
      <c r="G74" s="63"/>
      <c r="H74" s="4" t="s">
        <v>73</v>
      </c>
    </row>
    <row r="75" spans="1:8" ht="24" customHeight="1">
      <c r="A75" s="57" t="s">
        <v>58</v>
      </c>
      <c r="B75" s="58"/>
      <c r="C75" s="58"/>
      <c r="D75" s="58"/>
      <c r="E75" s="58"/>
      <c r="F75" s="58"/>
      <c r="G75" s="59"/>
      <c r="H75" s="27">
        <v>0</v>
      </c>
    </row>
    <row r="76" spans="1:8" ht="34.5" customHeight="1">
      <c r="A76" s="64" t="s">
        <v>52</v>
      </c>
      <c r="B76" s="65"/>
      <c r="C76" s="65"/>
      <c r="D76" s="65"/>
      <c r="E76" s="65"/>
      <c r="F76" s="65"/>
      <c r="G76" s="66"/>
      <c r="H76" s="27">
        <v>0</v>
      </c>
    </row>
    <row r="77" spans="1:8" ht="12.75">
      <c r="A77" s="6"/>
      <c r="B77" s="7"/>
      <c r="C77" s="7"/>
      <c r="D77" s="7"/>
      <c r="E77" s="7"/>
      <c r="F77" s="7"/>
      <c r="G77" s="7"/>
      <c r="H77" s="28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0" t="s">
        <v>47</v>
      </c>
      <c r="B79" s="61"/>
      <c r="C79" s="61"/>
      <c r="D79" s="62"/>
      <c r="E79" s="62"/>
      <c r="F79" s="62"/>
      <c r="G79" s="63"/>
      <c r="H79" s="4" t="s">
        <v>73</v>
      </c>
    </row>
    <row r="80" spans="1:8" ht="24.75" customHeight="1">
      <c r="A80" s="57" t="s">
        <v>76</v>
      </c>
      <c r="B80" s="58"/>
      <c r="C80" s="58"/>
      <c r="D80" s="58"/>
      <c r="E80" s="58"/>
      <c r="F80" s="58"/>
      <c r="G80" s="59"/>
      <c r="H80" s="27">
        <v>0</v>
      </c>
    </row>
    <row r="81" spans="1:8" ht="24.75" customHeight="1">
      <c r="A81" s="57" t="s">
        <v>50</v>
      </c>
      <c r="B81" s="58"/>
      <c r="C81" s="58"/>
      <c r="D81" s="58"/>
      <c r="E81" s="58"/>
      <c r="F81" s="58"/>
      <c r="G81" s="59"/>
      <c r="H81" s="27">
        <v>0</v>
      </c>
    </row>
    <row r="82" spans="1:8" ht="26.25" customHeight="1">
      <c r="A82" s="67" t="s">
        <v>90</v>
      </c>
      <c r="B82" s="70"/>
      <c r="C82" s="70"/>
      <c r="D82" s="70"/>
      <c r="E82" s="70"/>
      <c r="F82" s="70"/>
      <c r="G82" s="71"/>
      <c r="H82" s="38">
        <v>0</v>
      </c>
    </row>
    <row r="83" spans="1:8" ht="24.75" customHeight="1">
      <c r="A83" s="64" t="s">
        <v>51</v>
      </c>
      <c r="B83" s="65"/>
      <c r="C83" s="65"/>
      <c r="D83" s="65"/>
      <c r="E83" s="65"/>
      <c r="F83" s="65"/>
      <c r="G83" s="66"/>
      <c r="H83" s="27">
        <v>0</v>
      </c>
    </row>
    <row r="84" spans="1:8" ht="36.75" customHeight="1">
      <c r="A84" s="67" t="s">
        <v>153</v>
      </c>
      <c r="B84" s="68"/>
      <c r="C84" s="68"/>
      <c r="D84" s="68"/>
      <c r="E84" s="68"/>
      <c r="F84" s="68"/>
      <c r="G84" s="69"/>
      <c r="H84" s="27">
        <v>536.6</v>
      </c>
    </row>
    <row r="85" spans="1:8" ht="12.75">
      <c r="A85" s="6"/>
      <c r="B85" s="7"/>
      <c r="C85" s="7"/>
      <c r="D85" s="7"/>
      <c r="E85" s="7"/>
      <c r="F85" s="7"/>
      <c r="G85" s="7"/>
      <c r="H85" s="28">
        <f>H80+H81+H82+H83+H84</f>
        <v>536.6</v>
      </c>
    </row>
    <row r="86" ht="12.75">
      <c r="H86" s="32"/>
    </row>
    <row r="87" ht="12.75">
      <c r="A87" t="s">
        <v>64</v>
      </c>
    </row>
    <row r="89" ht="8.25" customHeight="1"/>
    <row r="90" ht="12.75" hidden="1"/>
    <row r="91" spans="1:25" ht="12.75" hidden="1">
      <c r="A91" s="40" t="s">
        <v>99</v>
      </c>
      <c r="B91" s="40" t="s">
        <v>100</v>
      </c>
      <c r="C91" s="40" t="s">
        <v>101</v>
      </c>
      <c r="D91" s="40" t="s">
        <v>102</v>
      </c>
      <c r="E91" s="40" t="s">
        <v>103</v>
      </c>
      <c r="F91" s="40" t="s">
        <v>104</v>
      </c>
      <c r="G91" s="40" t="s">
        <v>105</v>
      </c>
      <c r="H91" s="40" t="s">
        <v>106</v>
      </c>
      <c r="I91" s="40" t="s">
        <v>107</v>
      </c>
      <c r="J91" s="40" t="s">
        <v>108</v>
      </c>
      <c r="K91" s="40" t="s">
        <v>109</v>
      </c>
      <c r="L91" s="40" t="s">
        <v>110</v>
      </c>
      <c r="M91" s="40" t="s">
        <v>111</v>
      </c>
      <c r="N91" s="40" t="s">
        <v>112</v>
      </c>
      <c r="O91" s="40" t="s">
        <v>113</v>
      </c>
      <c r="P91" s="40" t="s">
        <v>114</v>
      </c>
      <c r="Q91" s="40" t="s">
        <v>115</v>
      </c>
      <c r="R91" s="40" t="s">
        <v>116</v>
      </c>
      <c r="S91" s="40" t="s">
        <v>117</v>
      </c>
      <c r="T91" s="40" t="s">
        <v>118</v>
      </c>
      <c r="U91" s="40" t="s">
        <v>119</v>
      </c>
      <c r="V91" s="40" t="s">
        <v>120</v>
      </c>
      <c r="W91" s="40" t="s">
        <v>121</v>
      </c>
      <c r="X91" s="40" t="s">
        <v>122</v>
      </c>
      <c r="Y91" s="40" t="s">
        <v>123</v>
      </c>
    </row>
    <row r="92" spans="1:25" s="45" customFormat="1" ht="12.75" hidden="1">
      <c r="A92" s="41">
        <v>5618</v>
      </c>
      <c r="B92" s="41" t="b">
        <v>0</v>
      </c>
      <c r="C92" s="41">
        <v>5522</v>
      </c>
      <c r="D92" s="42" t="s">
        <v>124</v>
      </c>
      <c r="E92" s="42" t="s">
        <v>125</v>
      </c>
      <c r="F92" s="42" t="s">
        <v>126</v>
      </c>
      <c r="G92" s="41">
        <v>1</v>
      </c>
      <c r="H92" s="41">
        <v>1</v>
      </c>
      <c r="I92" s="42" t="s">
        <v>127</v>
      </c>
      <c r="J92" s="42" t="s">
        <v>128</v>
      </c>
      <c r="K92" s="41">
        <v>1</v>
      </c>
      <c r="L92" s="42" t="s">
        <v>129</v>
      </c>
      <c r="M92" s="42" t="s">
        <v>128</v>
      </c>
      <c r="N92" s="43">
        <v>360</v>
      </c>
      <c r="O92" s="44"/>
      <c r="P92" s="44"/>
      <c r="Q92" s="44"/>
      <c r="R92" s="41" t="b">
        <v>1</v>
      </c>
      <c r="S92" s="42" t="s">
        <v>130</v>
      </c>
      <c r="T92" s="42" t="s">
        <v>128</v>
      </c>
      <c r="U92" s="42" t="s">
        <v>131</v>
      </c>
      <c r="V92" s="42" t="s">
        <v>132</v>
      </c>
      <c r="W92" s="42" t="s">
        <v>133</v>
      </c>
      <c r="X92" s="41" t="b">
        <v>0</v>
      </c>
      <c r="Y92" s="41" t="b">
        <v>0</v>
      </c>
    </row>
    <row r="93" spans="1:25" s="55" customFormat="1" ht="12.75" hidden="1">
      <c r="A93" s="51">
        <v>5586</v>
      </c>
      <c r="B93" s="51" t="b">
        <v>0</v>
      </c>
      <c r="C93" s="51">
        <v>5489</v>
      </c>
      <c r="D93" s="52" t="s">
        <v>134</v>
      </c>
      <c r="E93" s="52" t="s">
        <v>135</v>
      </c>
      <c r="F93" s="52" t="s">
        <v>136</v>
      </c>
      <c r="G93" s="51">
        <v>1</v>
      </c>
      <c r="H93" s="51">
        <v>2</v>
      </c>
      <c r="I93" s="52" t="s">
        <v>137</v>
      </c>
      <c r="J93" s="52" t="s">
        <v>128</v>
      </c>
      <c r="K93" s="51">
        <v>1</v>
      </c>
      <c r="L93" s="52" t="s">
        <v>138</v>
      </c>
      <c r="M93" s="52" t="s">
        <v>128</v>
      </c>
      <c r="N93" s="53">
        <v>495.6</v>
      </c>
      <c r="O93" s="54"/>
      <c r="P93" s="54"/>
      <c r="Q93" s="54"/>
      <c r="R93" s="51" t="b">
        <v>1</v>
      </c>
      <c r="S93" s="52" t="s">
        <v>130</v>
      </c>
      <c r="T93" s="52" t="s">
        <v>128</v>
      </c>
      <c r="U93" s="52" t="s">
        <v>131</v>
      </c>
      <c r="V93" s="52" t="s">
        <v>132</v>
      </c>
      <c r="W93" s="52" t="s">
        <v>139</v>
      </c>
      <c r="X93" s="51" t="b">
        <v>0</v>
      </c>
      <c r="Y93" s="51" t="b">
        <v>0</v>
      </c>
    </row>
    <row r="94" spans="1:25" s="45" customFormat="1" ht="12.75" hidden="1">
      <c r="A94" s="41">
        <v>5335</v>
      </c>
      <c r="B94" s="41" t="b">
        <v>0</v>
      </c>
      <c r="C94" s="41">
        <v>5242</v>
      </c>
      <c r="D94" s="42" t="s">
        <v>140</v>
      </c>
      <c r="E94" s="42" t="s">
        <v>136</v>
      </c>
      <c r="F94" s="42" t="s">
        <v>141</v>
      </c>
      <c r="G94" s="41">
        <v>1</v>
      </c>
      <c r="H94" s="41">
        <v>1</v>
      </c>
      <c r="I94" s="42" t="s">
        <v>142</v>
      </c>
      <c r="J94" s="42" t="s">
        <v>128</v>
      </c>
      <c r="K94" s="41">
        <v>1</v>
      </c>
      <c r="L94" s="42" t="s">
        <v>129</v>
      </c>
      <c r="M94" s="42" t="s">
        <v>128</v>
      </c>
      <c r="N94" s="43">
        <v>360</v>
      </c>
      <c r="O94" s="44"/>
      <c r="P94" s="44"/>
      <c r="Q94" s="44"/>
      <c r="R94" s="41" t="b">
        <v>1</v>
      </c>
      <c r="S94" s="42" t="s">
        <v>130</v>
      </c>
      <c r="T94" s="42" t="s">
        <v>128</v>
      </c>
      <c r="U94" s="42" t="s">
        <v>131</v>
      </c>
      <c r="V94" s="42" t="s">
        <v>132</v>
      </c>
      <c r="W94" s="42" t="s">
        <v>133</v>
      </c>
      <c r="X94" s="41" t="b">
        <v>0</v>
      </c>
      <c r="Y94" s="41" t="b">
        <v>0</v>
      </c>
    </row>
    <row r="95" spans="1:25" s="50" customFormat="1" ht="12.75" hidden="1">
      <c r="A95" s="46">
        <v>5036</v>
      </c>
      <c r="B95" s="46" t="b">
        <v>0</v>
      </c>
      <c r="C95" s="46">
        <v>4943</v>
      </c>
      <c r="D95" s="47" t="s">
        <v>143</v>
      </c>
      <c r="E95" s="47" t="s">
        <v>144</v>
      </c>
      <c r="F95" s="47" t="s">
        <v>125</v>
      </c>
      <c r="G95" s="46">
        <v>1</v>
      </c>
      <c r="H95" s="46">
        <v>1</v>
      </c>
      <c r="I95" s="47" t="s">
        <v>145</v>
      </c>
      <c r="J95" s="47" t="s">
        <v>146</v>
      </c>
      <c r="K95" s="46">
        <v>1</v>
      </c>
      <c r="L95" s="47" t="s">
        <v>138</v>
      </c>
      <c r="M95" s="47" t="s">
        <v>128</v>
      </c>
      <c r="N95" s="48">
        <v>536.6</v>
      </c>
      <c r="O95" s="49"/>
      <c r="P95" s="49"/>
      <c r="Q95" s="49"/>
      <c r="R95" s="46" t="b">
        <v>1</v>
      </c>
      <c r="S95" s="47" t="s">
        <v>130</v>
      </c>
      <c r="T95" s="47" t="s">
        <v>128</v>
      </c>
      <c r="U95" s="47" t="s">
        <v>131</v>
      </c>
      <c r="V95" s="47" t="s">
        <v>147</v>
      </c>
      <c r="W95" s="47" t="s">
        <v>148</v>
      </c>
      <c r="X95" s="46" t="b">
        <v>0</v>
      </c>
      <c r="Y95" s="46" t="b">
        <v>0</v>
      </c>
    </row>
    <row r="96" spans="1:25" s="55" customFormat="1" ht="12.75" hidden="1">
      <c r="A96" s="51">
        <v>4494</v>
      </c>
      <c r="B96" s="51" t="b">
        <v>0</v>
      </c>
      <c r="C96" s="51">
        <v>4407</v>
      </c>
      <c r="D96" s="52" t="s">
        <v>149</v>
      </c>
      <c r="E96" s="52" t="s">
        <v>150</v>
      </c>
      <c r="F96" s="52" t="s">
        <v>151</v>
      </c>
      <c r="G96" s="54"/>
      <c r="H96" s="51">
        <v>1</v>
      </c>
      <c r="I96" s="52" t="s">
        <v>152</v>
      </c>
      <c r="J96" s="52" t="s">
        <v>128</v>
      </c>
      <c r="K96" s="51">
        <v>1</v>
      </c>
      <c r="L96" s="52" t="s">
        <v>138</v>
      </c>
      <c r="M96" s="52" t="s">
        <v>128</v>
      </c>
      <c r="N96" s="53">
        <v>399.56</v>
      </c>
      <c r="O96" s="54"/>
      <c r="P96" s="54"/>
      <c r="Q96" s="54"/>
      <c r="R96" s="51" t="b">
        <v>1</v>
      </c>
      <c r="S96" s="52" t="s">
        <v>130</v>
      </c>
      <c r="T96" s="52" t="s">
        <v>128</v>
      </c>
      <c r="U96" s="52" t="s">
        <v>131</v>
      </c>
      <c r="V96" s="52" t="s">
        <v>147</v>
      </c>
      <c r="W96" s="52" t="s">
        <v>148</v>
      </c>
      <c r="X96" s="51" t="b">
        <v>0</v>
      </c>
      <c r="Y96" s="51" t="b">
        <v>0</v>
      </c>
    </row>
    <row r="97" ht="12.75" hidden="1"/>
  </sheetData>
  <sheetProtection/>
  <mergeCells count="49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70:G70"/>
    <mergeCell ref="A81:G81"/>
    <mergeCell ref="A83:G83"/>
    <mergeCell ref="A84:G84"/>
    <mergeCell ref="A82:G82"/>
    <mergeCell ref="E10:E18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2" customWidth="1"/>
  </cols>
  <sheetData>
    <row r="1" spans="1:9" ht="15.75">
      <c r="A1" s="76" t="s">
        <v>65</v>
      </c>
      <c r="B1" s="76"/>
      <c r="C1" s="76"/>
      <c r="D1" s="76"/>
      <c r="E1" s="76"/>
      <c r="F1" s="76"/>
      <c r="G1" s="76"/>
      <c r="H1" s="76"/>
      <c r="I1" s="30"/>
    </row>
    <row r="2" spans="1:9" ht="12.75" customHeight="1">
      <c r="A2" s="77" t="s">
        <v>67</v>
      </c>
      <c r="B2" s="77"/>
      <c r="C2" s="77"/>
      <c r="D2" s="77"/>
      <c r="E2" s="77"/>
      <c r="F2" s="77"/>
      <c r="G2" s="77"/>
      <c r="H2" s="77"/>
      <c r="I2" s="31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4" customFormat="1" ht="11.25">
      <c r="A4" s="12" t="s">
        <v>6</v>
      </c>
      <c r="B4" s="29" t="s">
        <v>66</v>
      </c>
      <c r="C4" s="3"/>
      <c r="D4" s="12" t="s">
        <v>11</v>
      </c>
      <c r="F4" s="13"/>
      <c r="G4" s="29" t="s">
        <v>79</v>
      </c>
      <c r="I4" s="33"/>
    </row>
    <row r="5" spans="1:9" s="14" customFormat="1" ht="11.25">
      <c r="A5" s="12" t="s">
        <v>7</v>
      </c>
      <c r="B5" s="29" t="s">
        <v>63</v>
      </c>
      <c r="C5" s="15"/>
      <c r="D5" s="12" t="s">
        <v>16</v>
      </c>
      <c r="F5" s="13"/>
      <c r="G5" s="29" t="s">
        <v>88</v>
      </c>
      <c r="I5" s="33"/>
    </row>
    <row r="6" spans="1:9" s="14" customFormat="1" ht="11.25">
      <c r="A6" s="12" t="s">
        <v>8</v>
      </c>
      <c r="B6" s="29" t="s">
        <v>68</v>
      </c>
      <c r="C6" s="13"/>
      <c r="D6" s="12" t="s">
        <v>12</v>
      </c>
      <c r="F6" s="13"/>
      <c r="G6" s="29" t="s">
        <v>77</v>
      </c>
      <c r="I6" s="33"/>
    </row>
    <row r="7" spans="1:9" s="14" customFormat="1" ht="11.25">
      <c r="A7" s="12" t="s">
        <v>9</v>
      </c>
      <c r="B7" s="29" t="s">
        <v>62</v>
      </c>
      <c r="C7" s="3"/>
      <c r="D7" s="16" t="s">
        <v>13</v>
      </c>
      <c r="F7" s="3"/>
      <c r="G7" s="29" t="s">
        <v>57</v>
      </c>
      <c r="I7" s="33"/>
    </row>
    <row r="8" spans="1:9" s="14" customFormat="1" ht="12.75">
      <c r="A8" s="12" t="s">
        <v>10</v>
      </c>
      <c r="B8" s="29" t="s">
        <v>56</v>
      </c>
      <c r="C8" s="3"/>
      <c r="D8" s="16"/>
      <c r="E8" s="2"/>
      <c r="F8" s="2"/>
      <c r="G8" s="2"/>
      <c r="H8" s="2"/>
      <c r="I8" s="33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56"/>
      <c r="F10" s="1"/>
      <c r="G10" s="1"/>
      <c r="H10" s="1"/>
    </row>
    <row r="11" spans="1:8" ht="12.75" customHeight="1" hidden="1">
      <c r="A11" s="23" t="s">
        <v>1</v>
      </c>
      <c r="B11" s="17"/>
      <c r="C11" s="18"/>
      <c r="D11" s="17"/>
      <c r="E11" s="56"/>
      <c r="F11" s="1"/>
      <c r="G11" s="1"/>
      <c r="H11" s="1"/>
    </row>
    <row r="12" spans="1:8" ht="12.75" customHeight="1" hidden="1">
      <c r="A12" s="23" t="s">
        <v>2</v>
      </c>
      <c r="B12" s="17"/>
      <c r="C12" s="17"/>
      <c r="D12" s="17"/>
      <c r="E12" s="56"/>
      <c r="F12" s="1"/>
      <c r="G12" s="1"/>
      <c r="H12" s="1"/>
    </row>
    <row r="13" spans="1:8" ht="12.75" customHeight="1" hidden="1">
      <c r="A13" s="23" t="s">
        <v>14</v>
      </c>
      <c r="B13" s="17"/>
      <c r="C13" s="17"/>
      <c r="D13" s="17"/>
      <c r="E13" s="56"/>
      <c r="F13" s="10"/>
      <c r="G13" s="10"/>
      <c r="H13" s="1"/>
    </row>
    <row r="14" spans="1:8" ht="12.75" customHeight="1" hidden="1">
      <c r="A14" s="23" t="s">
        <v>15</v>
      </c>
      <c r="B14" s="17"/>
      <c r="C14" s="17"/>
      <c r="D14" s="17"/>
      <c r="E14" s="56"/>
      <c r="F14" s="10"/>
      <c r="G14" s="10"/>
      <c r="H14" s="1"/>
    </row>
    <row r="15" spans="1:8" ht="12.75">
      <c r="A15" s="23" t="s">
        <v>69</v>
      </c>
      <c r="B15" s="19">
        <f>-47921.79+2415.81+17009.82+7247.43</f>
        <v>-21248.730000000003</v>
      </c>
      <c r="C15" s="19">
        <f>5714.07+17142.21</f>
        <v>22856.28</v>
      </c>
      <c r="D15" s="19">
        <f>SUM(B15:C15)</f>
        <v>1607.5499999999956</v>
      </c>
      <c r="E15" s="56"/>
      <c r="F15" s="1"/>
      <c r="G15" s="1"/>
      <c r="H15" s="1"/>
    </row>
    <row r="16" spans="1:8" ht="12.75">
      <c r="A16" s="5" t="s">
        <v>70</v>
      </c>
      <c r="B16" s="19">
        <f>10910.62+3533.22+1735.28+739.36</f>
        <v>16918.48</v>
      </c>
      <c r="C16" s="19">
        <f>12850.28+1748.8</f>
        <v>14599.08</v>
      </c>
      <c r="D16" s="19">
        <f>SUM(B16:C16)</f>
        <v>31517.559999999998</v>
      </c>
      <c r="E16" s="56"/>
      <c r="F16" s="1"/>
      <c r="G16" s="1"/>
      <c r="H16" s="1"/>
    </row>
    <row r="17" spans="1:8" ht="12.75">
      <c r="A17" s="5" t="s">
        <v>71</v>
      </c>
      <c r="B17" s="19">
        <f>H49+H56+H61</f>
        <v>33593.32399999999</v>
      </c>
      <c r="C17" s="19">
        <f>H72+H77+H85</f>
        <v>11894.3</v>
      </c>
      <c r="D17" s="19">
        <f>SUM(B17:C17)</f>
        <v>45487.623999999996</v>
      </c>
      <c r="E17" s="56"/>
      <c r="F17" s="1"/>
      <c r="G17" s="1"/>
      <c r="H17" s="1"/>
    </row>
    <row r="18" spans="1:8" ht="12.75">
      <c r="A18" s="5" t="s">
        <v>72</v>
      </c>
      <c r="B18" s="37">
        <f>B16-B17</f>
        <v>-16674.843999999994</v>
      </c>
      <c r="C18" s="37">
        <f>C16-C17</f>
        <v>2704.7800000000007</v>
      </c>
      <c r="D18" s="37">
        <f>SUM(B18:C18)</f>
        <v>-13970.063999999993</v>
      </c>
      <c r="E18" s="56"/>
      <c r="F18" s="1"/>
      <c r="G18" s="1"/>
      <c r="H18" s="1"/>
    </row>
    <row r="19" spans="1:8" ht="6" customHeight="1">
      <c r="A19" s="1"/>
      <c r="B19" s="20"/>
      <c r="C19" s="20"/>
      <c r="D19" s="20"/>
      <c r="E19" s="20"/>
      <c r="F19" s="1"/>
      <c r="G19" s="1"/>
      <c r="H19" s="1"/>
    </row>
    <row r="20" spans="1:8" ht="12.75">
      <c r="A20" s="11"/>
      <c r="B20" s="21"/>
      <c r="C20" s="22" t="s">
        <v>5</v>
      </c>
      <c r="D20" s="35">
        <f>D18</f>
        <v>-13970.063999999993</v>
      </c>
      <c r="H20" s="8"/>
    </row>
    <row r="21" spans="2:8" ht="6.75" customHeight="1">
      <c r="B21" s="21"/>
      <c r="C21" s="21"/>
      <c r="D21" s="36"/>
      <c r="H21" s="8"/>
    </row>
    <row r="22" spans="1:8" ht="12.75">
      <c r="A22" s="11"/>
      <c r="B22" s="21"/>
      <c r="C22" s="22" t="s">
        <v>3</v>
      </c>
      <c r="D22" s="35">
        <v>-103320.5</v>
      </c>
      <c r="H22" s="8"/>
    </row>
    <row r="23" spans="2:8" ht="5.25" customHeight="1">
      <c r="B23" s="21"/>
      <c r="C23" s="21"/>
      <c r="D23" s="36"/>
      <c r="H23" s="8"/>
    </row>
    <row r="24" spans="1:8" ht="12.75">
      <c r="A24" s="11"/>
      <c r="B24" s="21"/>
      <c r="C24" s="22" t="s">
        <v>4</v>
      </c>
      <c r="D24" s="35">
        <f>D20+D22</f>
        <v>-117290.564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5" t="s">
        <v>61</v>
      </c>
      <c r="B26" s="86"/>
      <c r="C26" s="86"/>
      <c r="D26" s="86"/>
      <c r="E26" s="86"/>
      <c r="F26" s="86"/>
      <c r="G26" s="86"/>
      <c r="H26" s="24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5" t="s">
        <v>78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5" t="s">
        <v>86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5" t="s">
        <v>81</v>
      </c>
    </row>
    <row r="30" spans="1:8" ht="12.75" customHeight="1">
      <c r="A30" s="82" t="s">
        <v>18</v>
      </c>
      <c r="B30" s="83"/>
      <c r="C30" s="83"/>
      <c r="D30" s="83"/>
      <c r="E30" s="83"/>
      <c r="F30" s="83"/>
      <c r="G30" s="84"/>
      <c r="H30" s="26" t="s">
        <v>80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5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5" t="s">
        <v>87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5" t="s">
        <v>85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5" t="s">
        <v>83</v>
      </c>
    </row>
    <row r="35" spans="1:8" ht="12.75" customHeight="1">
      <c r="A35" s="82" t="s">
        <v>19</v>
      </c>
      <c r="B35" s="83"/>
      <c r="C35" s="83"/>
      <c r="D35" s="83"/>
      <c r="E35" s="83"/>
      <c r="F35" s="83"/>
      <c r="G35" s="84"/>
      <c r="H35" s="26" t="s">
        <v>82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5"/>
    </row>
    <row r="37" spans="1:8" ht="12.75" customHeight="1">
      <c r="A37" s="82" t="s">
        <v>28</v>
      </c>
      <c r="B37" s="83"/>
      <c r="C37" s="83"/>
      <c r="D37" s="83"/>
      <c r="E37" s="83"/>
      <c r="F37" s="83"/>
      <c r="G37" s="84"/>
      <c r="H37" s="26" t="s">
        <v>84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3" t="s">
        <v>59</v>
      </c>
      <c r="B39" s="74"/>
      <c r="C39" s="74"/>
      <c r="D39" s="74"/>
      <c r="E39" s="74"/>
      <c r="F39" s="74"/>
      <c r="G39" s="74"/>
      <c r="H39" s="7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0" t="s">
        <v>29</v>
      </c>
      <c r="B41" s="61"/>
      <c r="C41" s="61"/>
      <c r="D41" s="62"/>
      <c r="E41" s="62"/>
      <c r="F41" s="62"/>
      <c r="G41" s="63"/>
      <c r="H41" s="4" t="s">
        <v>73</v>
      </c>
    </row>
    <row r="42" spans="1:10" ht="47.25" customHeight="1">
      <c r="A42" s="57" t="s">
        <v>30</v>
      </c>
      <c r="B42" s="58"/>
      <c r="C42" s="58"/>
      <c r="D42" s="58"/>
      <c r="E42" s="58"/>
      <c r="F42" s="58"/>
      <c r="G42" s="59"/>
      <c r="H42" s="27">
        <f>5*B5*I42</f>
        <v>4394.015</v>
      </c>
      <c r="I42" s="34">
        <v>2.39</v>
      </c>
      <c r="J42">
        <v>0</v>
      </c>
    </row>
    <row r="43" spans="1:10" ht="24.75" customHeight="1">
      <c r="A43" s="64" t="s">
        <v>31</v>
      </c>
      <c r="B43" s="65"/>
      <c r="C43" s="65"/>
      <c r="D43" s="65"/>
      <c r="E43" s="65"/>
      <c r="F43" s="65"/>
      <c r="G43" s="66"/>
      <c r="H43" s="27">
        <f>12*I43*B5</f>
        <v>2779.812</v>
      </c>
      <c r="I43" s="34">
        <v>0.63</v>
      </c>
      <c r="J43">
        <v>0.63</v>
      </c>
    </row>
    <row r="44" spans="1:10" ht="13.5" customHeight="1">
      <c r="A44" s="80" t="s">
        <v>32</v>
      </c>
      <c r="B44" s="81"/>
      <c r="C44" s="81"/>
      <c r="D44" s="81"/>
      <c r="E44" s="81"/>
      <c r="F44" s="81"/>
      <c r="G44" s="81"/>
      <c r="H44" s="27">
        <f>12*B5*I44</f>
        <v>1500.216</v>
      </c>
      <c r="I44" s="34">
        <v>0.34</v>
      </c>
      <c r="J44">
        <v>0.34</v>
      </c>
    </row>
    <row r="45" spans="1:10" ht="24.75" customHeight="1">
      <c r="A45" s="64" t="s">
        <v>33</v>
      </c>
      <c r="B45" s="78"/>
      <c r="C45" s="78"/>
      <c r="D45" s="78"/>
      <c r="E45" s="78"/>
      <c r="F45" s="78"/>
      <c r="G45" s="79"/>
      <c r="H45" s="27">
        <f>5*B5*I45+J45*B5*7</f>
        <v>3327.685</v>
      </c>
      <c r="I45" s="34">
        <v>0.34</v>
      </c>
      <c r="J45">
        <v>1.05</v>
      </c>
    </row>
    <row r="46" spans="1:10" ht="13.5" customHeight="1">
      <c r="A46" s="80" t="s">
        <v>34</v>
      </c>
      <c r="B46" s="81"/>
      <c r="C46" s="81"/>
      <c r="D46" s="81"/>
      <c r="E46" s="81"/>
      <c r="F46" s="81"/>
      <c r="G46" s="81"/>
      <c r="H46" s="27">
        <f>5*B5*I46</f>
        <v>330.93</v>
      </c>
      <c r="I46" s="34">
        <v>0.18</v>
      </c>
      <c r="J46">
        <v>0</v>
      </c>
    </row>
    <row r="47" spans="1:10" ht="47.25" customHeight="1">
      <c r="A47" s="57" t="s">
        <v>36</v>
      </c>
      <c r="B47" s="58"/>
      <c r="C47" s="58"/>
      <c r="D47" s="58"/>
      <c r="E47" s="58"/>
      <c r="F47" s="58"/>
      <c r="G47" s="59"/>
      <c r="H47" s="27">
        <f>5*B5*I47</f>
        <v>1195.025</v>
      </c>
      <c r="I47" s="34">
        <v>0.65</v>
      </c>
      <c r="J47">
        <v>0</v>
      </c>
    </row>
    <row r="48" spans="1:10" ht="24.75" customHeight="1">
      <c r="A48" s="64" t="s">
        <v>35</v>
      </c>
      <c r="B48" s="65"/>
      <c r="C48" s="65"/>
      <c r="D48" s="65"/>
      <c r="E48" s="65"/>
      <c r="F48" s="65"/>
      <c r="G48" s="66"/>
      <c r="H48" s="27">
        <f>5*B5*I48</f>
        <v>386.085</v>
      </c>
      <c r="I48" s="34">
        <v>0.21</v>
      </c>
      <c r="J48">
        <v>0</v>
      </c>
    </row>
    <row r="49" spans="1:8" ht="12.75">
      <c r="A49" s="6"/>
      <c r="B49" s="7"/>
      <c r="C49" s="7"/>
      <c r="D49" s="7"/>
      <c r="E49" s="7"/>
      <c r="F49" s="7"/>
      <c r="G49" s="7"/>
      <c r="H49" s="28">
        <f>SUM(H42:H48)</f>
        <v>13913.767999999998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0" t="s">
        <v>37</v>
      </c>
      <c r="B51" s="61"/>
      <c r="C51" s="61"/>
      <c r="D51" s="62"/>
      <c r="E51" s="62"/>
      <c r="F51" s="62"/>
      <c r="G51" s="63"/>
      <c r="H51" s="4" t="s">
        <v>73</v>
      </c>
    </row>
    <row r="52" spans="1:10" ht="33.75" customHeight="1">
      <c r="A52" s="57" t="s">
        <v>89</v>
      </c>
      <c r="B52" s="58"/>
      <c r="C52" s="58"/>
      <c r="D52" s="58"/>
      <c r="E52" s="58"/>
      <c r="F52" s="58"/>
      <c r="G52" s="59"/>
      <c r="H52" s="27">
        <f>250+350+380*24.78</f>
        <v>10016.4</v>
      </c>
      <c r="I52" s="34">
        <v>0.4</v>
      </c>
      <c r="J52">
        <v>0</v>
      </c>
    </row>
    <row r="53" spans="1:8" ht="24.75" customHeight="1">
      <c r="A53" s="64" t="s">
        <v>53</v>
      </c>
      <c r="B53" s="65"/>
      <c r="C53" s="65"/>
      <c r="D53" s="65"/>
      <c r="E53" s="65"/>
      <c r="F53" s="65"/>
      <c r="G53" s="66"/>
      <c r="H53" s="27">
        <v>0</v>
      </c>
    </row>
    <row r="54" spans="1:8" ht="24.75" customHeight="1">
      <c r="A54" s="64" t="s">
        <v>54</v>
      </c>
      <c r="B54" s="65"/>
      <c r="C54" s="65"/>
      <c r="D54" s="65"/>
      <c r="E54" s="65"/>
      <c r="F54" s="65"/>
      <c r="G54" s="66"/>
      <c r="H54" s="27">
        <v>0</v>
      </c>
    </row>
    <row r="55" spans="1:8" ht="36" customHeight="1">
      <c r="A55" s="64" t="s">
        <v>55</v>
      </c>
      <c r="B55" s="65"/>
      <c r="C55" s="65"/>
      <c r="D55" s="65"/>
      <c r="E55" s="65"/>
      <c r="F55" s="65"/>
      <c r="G55" s="66"/>
      <c r="H55" s="27">
        <v>0</v>
      </c>
    </row>
    <row r="56" spans="1:8" ht="12.75">
      <c r="A56" s="6"/>
      <c r="B56" s="7"/>
      <c r="C56" s="7"/>
      <c r="D56" s="7"/>
      <c r="E56" s="7"/>
      <c r="F56" s="7"/>
      <c r="G56" s="7"/>
      <c r="H56" s="28">
        <f>SUM(H52:H55)</f>
        <v>10016.4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0" t="s">
        <v>45</v>
      </c>
      <c r="B58" s="61"/>
      <c r="C58" s="61"/>
      <c r="D58" s="62"/>
      <c r="E58" s="62"/>
      <c r="F58" s="62"/>
      <c r="G58" s="63"/>
      <c r="H58" s="4" t="s">
        <v>73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27">
        <f>12*B5*I59</f>
        <v>9663.155999999999</v>
      </c>
      <c r="I59" s="34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7">
        <v>0</v>
      </c>
    </row>
    <row r="61" spans="1:8" ht="12.75">
      <c r="A61" s="6"/>
      <c r="B61" s="7"/>
      <c r="C61" s="7"/>
      <c r="D61" s="7"/>
      <c r="E61" s="7"/>
      <c r="F61" s="7"/>
      <c r="G61" s="7"/>
      <c r="H61" s="28">
        <f>SUM(H59:H60)</f>
        <v>9663.155999999999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3" t="s">
        <v>60</v>
      </c>
      <c r="B63" s="74"/>
      <c r="C63" s="74"/>
      <c r="D63" s="74"/>
      <c r="E63" s="74"/>
      <c r="F63" s="74"/>
      <c r="G63" s="74"/>
      <c r="H63" s="7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0" t="s">
        <v>43</v>
      </c>
      <c r="B65" s="61"/>
      <c r="C65" s="61"/>
      <c r="D65" s="62"/>
      <c r="E65" s="62"/>
      <c r="F65" s="62"/>
      <c r="G65" s="63"/>
      <c r="H65" s="4" t="s">
        <v>73</v>
      </c>
    </row>
    <row r="66" spans="1:10" ht="36.75" customHeight="1">
      <c r="A66" s="57" t="s">
        <v>38</v>
      </c>
      <c r="B66" s="58"/>
      <c r="C66" s="58"/>
      <c r="D66" s="58"/>
      <c r="E66" s="58"/>
      <c r="F66" s="58"/>
      <c r="G66" s="59"/>
      <c r="H66" s="27">
        <f>5*B5*I66</f>
        <v>1948.8100000000002</v>
      </c>
      <c r="I66" s="34">
        <v>1.06</v>
      </c>
      <c r="J66">
        <v>0</v>
      </c>
    </row>
    <row r="67" spans="1:10" ht="24.75" customHeight="1">
      <c r="A67" s="64" t="s">
        <v>39</v>
      </c>
      <c r="B67" s="65"/>
      <c r="C67" s="65"/>
      <c r="D67" s="65"/>
      <c r="E67" s="65"/>
      <c r="F67" s="65"/>
      <c r="G67" s="66"/>
      <c r="H67" s="27">
        <f>5*B5*I67</f>
        <v>1378.875</v>
      </c>
      <c r="I67" s="34">
        <v>0.75</v>
      </c>
      <c r="J67">
        <v>0</v>
      </c>
    </row>
    <row r="68" spans="1:10" ht="36.75" customHeight="1">
      <c r="A68" s="57" t="s">
        <v>48</v>
      </c>
      <c r="B68" s="58"/>
      <c r="C68" s="58"/>
      <c r="D68" s="58"/>
      <c r="E68" s="58"/>
      <c r="F68" s="58"/>
      <c r="G68" s="59"/>
      <c r="H68" s="27">
        <f>5*B5*I68</f>
        <v>2316.51</v>
      </c>
      <c r="I68" s="34">
        <v>1.26</v>
      </c>
      <c r="J68">
        <v>0</v>
      </c>
    </row>
    <row r="69" spans="1:10" ht="24.75" customHeight="1">
      <c r="A69" s="64" t="s">
        <v>40</v>
      </c>
      <c r="B69" s="65"/>
      <c r="C69" s="65"/>
      <c r="D69" s="65"/>
      <c r="E69" s="65"/>
      <c r="F69" s="65"/>
      <c r="G69" s="66"/>
      <c r="H69" s="27">
        <f>5*B5*I69</f>
        <v>441.24</v>
      </c>
      <c r="I69" s="34">
        <v>0.24</v>
      </c>
      <c r="J69">
        <v>0</v>
      </c>
    </row>
    <row r="70" spans="1:10" ht="25.5" customHeight="1">
      <c r="A70" s="57" t="s">
        <v>41</v>
      </c>
      <c r="B70" s="58"/>
      <c r="C70" s="58"/>
      <c r="D70" s="58"/>
      <c r="E70" s="58"/>
      <c r="F70" s="58"/>
      <c r="G70" s="59"/>
      <c r="H70" s="27">
        <f>5*B5*I70</f>
        <v>808.94</v>
      </c>
      <c r="I70" s="34">
        <v>0.44</v>
      </c>
      <c r="J70">
        <v>0</v>
      </c>
    </row>
    <row r="71" spans="1:10" ht="24.75" customHeight="1">
      <c r="A71" s="64" t="s">
        <v>42</v>
      </c>
      <c r="B71" s="65"/>
      <c r="C71" s="65"/>
      <c r="D71" s="65"/>
      <c r="E71" s="65"/>
      <c r="F71" s="65"/>
      <c r="G71" s="66"/>
      <c r="H71" s="27">
        <f>5*B5*I71</f>
        <v>275.775</v>
      </c>
      <c r="I71" s="34">
        <v>0.15</v>
      </c>
      <c r="J71">
        <v>0</v>
      </c>
    </row>
    <row r="72" spans="1:8" ht="12.75">
      <c r="A72" s="6"/>
      <c r="B72" s="7"/>
      <c r="C72" s="7"/>
      <c r="D72" s="7"/>
      <c r="E72" s="7"/>
      <c r="F72" s="7"/>
      <c r="G72" s="7"/>
      <c r="H72" s="28">
        <f>SUM(H66:H71)</f>
        <v>7170.15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0" t="s">
        <v>46</v>
      </c>
      <c r="B74" s="61"/>
      <c r="C74" s="61"/>
      <c r="D74" s="62"/>
      <c r="E74" s="62"/>
      <c r="F74" s="62"/>
      <c r="G74" s="63"/>
      <c r="H74" s="4" t="s">
        <v>73</v>
      </c>
    </row>
    <row r="75" spans="1:8" ht="24" customHeight="1">
      <c r="A75" s="57" t="s">
        <v>58</v>
      </c>
      <c r="B75" s="58"/>
      <c r="C75" s="58"/>
      <c r="D75" s="58"/>
      <c r="E75" s="58"/>
      <c r="F75" s="58"/>
      <c r="G75" s="59"/>
      <c r="H75" s="27">
        <v>0</v>
      </c>
    </row>
    <row r="76" spans="1:8" ht="34.5" customHeight="1">
      <c r="A76" s="64" t="s">
        <v>52</v>
      </c>
      <c r="B76" s="65"/>
      <c r="C76" s="65"/>
      <c r="D76" s="65"/>
      <c r="E76" s="65"/>
      <c r="F76" s="65"/>
      <c r="G76" s="66"/>
      <c r="H76" s="27">
        <v>0</v>
      </c>
    </row>
    <row r="77" spans="1:8" ht="12.75">
      <c r="A77" s="6"/>
      <c r="B77" s="7"/>
      <c r="C77" s="7"/>
      <c r="D77" s="7"/>
      <c r="E77" s="7"/>
      <c r="F77" s="7"/>
      <c r="G77" s="7"/>
      <c r="H77" s="28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0" t="s">
        <v>47</v>
      </c>
      <c r="B79" s="61"/>
      <c r="C79" s="61"/>
      <c r="D79" s="62"/>
      <c r="E79" s="62"/>
      <c r="F79" s="62"/>
      <c r="G79" s="63"/>
      <c r="H79" s="4" t="s">
        <v>73</v>
      </c>
    </row>
    <row r="80" spans="1:8" ht="24.75" customHeight="1">
      <c r="A80" s="57" t="s">
        <v>76</v>
      </c>
      <c r="B80" s="58"/>
      <c r="C80" s="58"/>
      <c r="D80" s="58"/>
      <c r="E80" s="58"/>
      <c r="F80" s="58"/>
      <c r="G80" s="59"/>
      <c r="H80" s="27">
        <v>0</v>
      </c>
    </row>
    <row r="81" spans="1:8" ht="24.75" customHeight="1">
      <c r="A81" s="57" t="s">
        <v>50</v>
      </c>
      <c r="B81" s="58"/>
      <c r="C81" s="58"/>
      <c r="D81" s="58"/>
      <c r="E81" s="58"/>
      <c r="F81" s="58"/>
      <c r="G81" s="59"/>
      <c r="H81" s="27">
        <v>0</v>
      </c>
    </row>
    <row r="82" spans="1:8" ht="26.25" customHeight="1">
      <c r="A82" s="67" t="s">
        <v>74</v>
      </c>
      <c r="B82" s="70"/>
      <c r="C82" s="70"/>
      <c r="D82" s="70"/>
      <c r="E82" s="70"/>
      <c r="F82" s="70"/>
      <c r="G82" s="71"/>
      <c r="H82" s="38">
        <v>0</v>
      </c>
    </row>
    <row r="83" spans="1:8" ht="24.75" customHeight="1">
      <c r="A83" s="64" t="s">
        <v>51</v>
      </c>
      <c r="B83" s="65"/>
      <c r="C83" s="65"/>
      <c r="D83" s="65"/>
      <c r="E83" s="65"/>
      <c r="F83" s="65"/>
      <c r="G83" s="66"/>
      <c r="H83" s="27">
        <v>0</v>
      </c>
    </row>
    <row r="84" spans="1:8" ht="47.25" customHeight="1">
      <c r="A84" s="67" t="s">
        <v>75</v>
      </c>
      <c r="B84" s="68"/>
      <c r="C84" s="68"/>
      <c r="D84" s="68"/>
      <c r="E84" s="68"/>
      <c r="F84" s="68"/>
      <c r="G84" s="69"/>
      <c r="H84" s="27">
        <f>892.5+405.75+356.6+835+1283.3+465+261+225</f>
        <v>4724.15</v>
      </c>
    </row>
    <row r="85" spans="1:8" ht="12.75">
      <c r="A85" s="6"/>
      <c r="B85" s="7"/>
      <c r="C85" s="7"/>
      <c r="D85" s="7"/>
      <c r="E85" s="7"/>
      <c r="F85" s="7"/>
      <c r="G85" s="7"/>
      <c r="H85" s="28">
        <f>H80+H81+H82+H83+H84</f>
        <v>4724.15</v>
      </c>
    </row>
    <row r="86" ht="12.75">
      <c r="H86" s="32"/>
    </row>
    <row r="87" ht="12.75">
      <c r="A87" t="s">
        <v>64</v>
      </c>
    </row>
  </sheetData>
  <sheetProtection/>
  <mergeCells count="49">
    <mergeCell ref="E10:E18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2014-02-25T05:12:11Z</cp:lastPrinted>
  <dcterms:created xsi:type="dcterms:W3CDTF">2008-05-04T04:13:06Z</dcterms:created>
  <dcterms:modified xsi:type="dcterms:W3CDTF">2015-04-09T02:34:09Z</dcterms:modified>
  <cp:category/>
  <cp:version/>
  <cp:contentType/>
  <cp:contentStatus/>
</cp:coreProperties>
</file>