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<sst xmlns="http://schemas.openxmlformats.org/spreadsheetml/2006/main" count="584" uniqueCount="230">
  <si>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</si>
  <si>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</si>
  <si>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</si>
  <si>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</si>
  <si>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</si>
  <si>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</si>
  <si>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</si>
  <si>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</si>
  <si>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</si>
  <si>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</si>
  <si>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</si>
  <si>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</si>
  <si>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</si>
  <si>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</si>
  <si>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</si>
  <si>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</si>
  <si>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</si>
  <si>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</si>
  <si>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</si>
  <si>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</si>
  <si>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</si>
  <si>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</si>
  <si>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</si>
  <si>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</si>
  <si>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</si>
  <si>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</si>
  <si>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</si>
  <si>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</si>
  <si>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</si>
  <si>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</si>
  <si>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</si>
  <si>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</si>
  <si>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</si>
  <si>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</si>
  <si>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</si>
  <si>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</si>
  <si>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</si>
  <si>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</si>
  <si>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</si>
  <si>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</si>
  <si>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</si>
  <si>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</si>
  <si>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</si>
  <si>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</si>
  <si>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</si>
  <si>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</si>
  <si>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</si>
  <si>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</si>
  <si>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</si>
  <si>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</si>
  <si>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</si>
  <si>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</si>
  <si>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</si>
  <si>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</si>
  <si>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</si>
  <si>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</si>
  <si>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</si>
  <si>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</si>
  <si>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</si>
  <si>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</si>
  <si>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</si>
  <si>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</si>
  <si>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5,69 руб/кв.м/мес</t>
  </si>
  <si>
    <t>810,7</t>
  </si>
  <si>
    <t>16 шт.</t>
  </si>
  <si>
    <t>ул. Большая Подгорная,207</t>
  </si>
  <si>
    <t>Директор ООО "УК "Ленинский массив"______________________________В.П.Карелин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</si>
  <si>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</si>
  <si>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</si>
  <si>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</si>
  <si>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</si>
  <si>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</si>
  <si>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</si>
  <si>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</si>
  <si>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</si>
  <si>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 -август           Ремонт кровли- октябрь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</si>
  <si>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Скол сосулек, сброс снега   с кровли-  январь, март, декабрь</t>
    </r>
  </si>
  <si>
    <t>61 чел.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</si>
  <si>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                                            </t>
    </r>
    <r>
      <rPr>
        <b/>
        <sz val="8"/>
        <rFont val="Arial Cyr"/>
        <family val="0"/>
      </rPr>
      <t xml:space="preserve"> Окрашивание контейнерных баков- июнь                                                                                                                                                                                                                 Сбор и вывоз мусора с контейнерной площадки- июль                                                                                                                                                                                      Планировка придомовой территории ГПС-  июнь                                                                                                                                                                                            Скос травы на придомовой территории- июль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</si>
  <si>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</t>
    </r>
    <r>
      <rPr>
        <sz val="8"/>
        <color indexed="12"/>
        <rFont val="Arial Cyr"/>
        <family val="0"/>
      </rPr>
      <t>– 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</si>
  <si>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 </t>
    </r>
    <r>
      <rPr>
        <sz val="8"/>
        <color indexed="12"/>
        <rFont val="Arial Cyr"/>
        <family val="0"/>
      </rPr>
      <t>- 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</si>
  <si>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 </t>
    </r>
    <r>
      <rPr>
        <sz val="8"/>
        <color indexed="12"/>
        <rFont val="Arial Cyr"/>
        <family val="0"/>
      </rPr>
      <t>- 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</t>
    </r>
  </si>
  <si>
    <t>64 чел.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</si>
  <si>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</si>
  <si>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</si>
  <si>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</si>
  <si>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</si>
  <si>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</si>
  <si>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</si>
  <si>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</si>
  <si>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</si>
  <si>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</si>
  <si>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</si>
  <si>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</si>
  <si>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</si>
  <si>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</si>
  <si>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</si>
  <si>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</si>
  <si>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</si>
  <si>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</si>
  <si>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</si>
  <si>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</si>
  <si>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</si>
  <si>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</si>
  <si>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</si>
  <si>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</si>
  <si>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</si>
  <si>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</si>
  <si>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</si>
  <si>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</si>
  <si>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</si>
  <si>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</si>
  <si>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</si>
  <si>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</si>
  <si>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</si>
  <si>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</si>
  <si>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</si>
  <si>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04.06.14</t>
  </si>
  <si>
    <t>11:00</t>
  </si>
  <si>
    <t>12:00</t>
  </si>
  <si>
    <t>Составлен акт об установке э/плиты.</t>
  </si>
  <si>
    <t/>
  </si>
  <si>
    <t>квартира</t>
  </si>
  <si>
    <t>ул.Б.Подгорная,207</t>
  </si>
  <si>
    <t>Содержание общего имущества</t>
  </si>
  <si>
    <t>СОИ (работы)</t>
  </si>
  <si>
    <t>Технический надзор</t>
  </si>
  <si>
    <t>14.01.14</t>
  </si>
  <si>
    <t>13:00</t>
  </si>
  <si>
    <t>14:00</t>
  </si>
  <si>
    <t>Сброс снега с кровли ж/д.</t>
  </si>
  <si>
    <t>мн.дом</t>
  </si>
  <si>
    <t>Сезонные работы</t>
  </si>
  <si>
    <t>29.01.14</t>
  </si>
  <si>
    <t>10:00</t>
  </si>
  <si>
    <t>Замена э/счётчика (заявителя).</t>
  </si>
  <si>
    <t>Техобслуживание (плат. работы)</t>
  </si>
  <si>
    <t>Техобслуживание (вид) пл.раб.</t>
  </si>
  <si>
    <t>Техобслуживание (платные работы)</t>
  </si>
  <si>
    <t>30.01.14</t>
  </si>
  <si>
    <t>17:00</t>
  </si>
  <si>
    <t>18:00</t>
  </si>
  <si>
    <t>Установка хомута на СО.</t>
  </si>
  <si>
    <t>Хомут Д-50мм широкий, болт, гайка.</t>
  </si>
  <si>
    <t>СОИ (системы)</t>
  </si>
  <si>
    <t>Центральное отопление</t>
  </si>
  <si>
    <t>13:40</t>
  </si>
  <si>
    <t>Осмотр ХВС.Передано в ТВК.</t>
  </si>
  <si>
    <t>Водопровод и канализация, горячее водоснабжение</t>
  </si>
  <si>
    <t>22.01.14</t>
  </si>
  <si>
    <t>16:30</t>
  </si>
  <si>
    <t>Хомут 20х25 - 1 шт., герметик, резина.</t>
  </si>
  <si>
    <t>26.06.14</t>
  </si>
  <si>
    <t>15:00</t>
  </si>
  <si>
    <t>16:00</t>
  </si>
  <si>
    <t>Замена лампы 400 Вт ДРВ на 250 Вт ДРВ</t>
  </si>
  <si>
    <t>Лампа ДРВ 250 Вт - 1 шт.</t>
  </si>
  <si>
    <t>Электроснабжение</t>
  </si>
  <si>
    <t>09:00</t>
  </si>
  <si>
    <t>Демонтаж труб СО Д 50мм - 11 м/п,монтаж труб СО Д 32мм - 8 м/п, установка затворов поворотных - 2 шт., монтаж труб СО Д 40мм - 3 м/п.</t>
  </si>
  <si>
    <t>Круг отрезной - 1 шт.,электроды - 3кг, затвор поворотный Д 50мм - 2 шт.,труба стальн. Д 32мм - 8 м/п, труба стальн. Д 40мм -3 м/п.,отводы Д 20мм - 4 шт., лён - 0,03кг,фланц.соедин.- 6 шт.</t>
  </si>
  <si>
    <t>05.06.14</t>
  </si>
  <si>
    <t>Окос травы -100 кв.м.</t>
  </si>
  <si>
    <t>бензин - 0,6л/час.</t>
  </si>
  <si>
    <t>20.02.14</t>
  </si>
  <si>
    <t>По информации с "ТЭС" кв.12- не должник.</t>
  </si>
  <si>
    <t>Крутиков Сергей Владимирович</t>
  </si>
  <si>
    <t>Откачка воды из подъезда помпой.</t>
  </si>
  <si>
    <t>бензин 10л.</t>
  </si>
  <si>
    <t>Заявки от населения</t>
  </si>
  <si>
    <t>03.06.14</t>
  </si>
  <si>
    <t>Осмотр СО.</t>
  </si>
  <si>
    <t>29.05.14</t>
  </si>
  <si>
    <t>Замена розетки.</t>
  </si>
  <si>
    <t>розетка - 1 шт.</t>
  </si>
  <si>
    <t>07.05.14</t>
  </si>
  <si>
    <t>Замена "0" колодки.</t>
  </si>
  <si>
    <t>колодка.</t>
  </si>
  <si>
    <t>15.05.14</t>
  </si>
  <si>
    <t>12.02.14</t>
  </si>
  <si>
    <t>Перезапуск 2-х стояков СО.</t>
  </si>
  <si>
    <t>20.10.14</t>
  </si>
  <si>
    <t>Перезапуск СО - 2 стояка.</t>
  </si>
  <si>
    <t>11.12.14</t>
  </si>
  <si>
    <t>Замена лампы ДРВ - 250вт.</t>
  </si>
  <si>
    <t>лампа ДРВ 250 вт - 12 шт.</t>
  </si>
  <si>
    <t>14.11.14</t>
  </si>
  <si>
    <t>Очистка контейнерной площадки от мусора. Площадь 810,7 кв.м.</t>
  </si>
  <si>
    <t>Спецтехника: фронтальный погрузчик - 1300 р/ч, а/м КАМАЗ - 12000 р/ч, рабочие - 220 р/ч. См наряд № 5560.</t>
  </si>
  <si>
    <t>Санитарная очистка придомовой территории</t>
  </si>
  <si>
    <t>03.12.14</t>
  </si>
  <si>
    <t>Замена лампы.</t>
  </si>
  <si>
    <t>Лампа 60 вт - 1 шт.</t>
  </si>
  <si>
    <t>19.11.14</t>
  </si>
  <si>
    <t>11:30</t>
  </si>
  <si>
    <t>14:30</t>
  </si>
  <si>
    <t>13.11.14</t>
  </si>
  <si>
    <t>Поменяли лампочки.</t>
  </si>
  <si>
    <t>Лампочки.</t>
  </si>
  <si>
    <t>04.03.14</t>
  </si>
  <si>
    <t>Сброс снега с кровли ж/д на пл.223 кв.м.</t>
  </si>
  <si>
    <t>27.10.14</t>
  </si>
  <si>
    <t>08:30</t>
  </si>
  <si>
    <t>Осмотр ХВС, передано в ТВК.</t>
  </si>
  <si>
    <t>22.12.14</t>
  </si>
  <si>
    <t>Лампа ДРВ-125 - 1 шт.</t>
  </si>
  <si>
    <t>01.10.14</t>
  </si>
  <si>
    <t>03.09.14</t>
  </si>
  <si>
    <t>Замена крана ХВС .</t>
  </si>
  <si>
    <t>Лён - 0,01кг, фитинг Д 20мм - 1 шт., кран Д 20мм - 1 шт.</t>
  </si>
  <si>
    <t>10:30</t>
  </si>
  <si>
    <t>Поменяли лампу в "кобре№ и п/кабель.</t>
  </si>
  <si>
    <t>02.09.14</t>
  </si>
  <si>
    <t>Ремонт распредкоробки.</t>
  </si>
  <si>
    <t>30.06.14</t>
  </si>
  <si>
    <t>Опрессовка СО: ревизия задвижек Д 50мм - 2 шт., ревизия вентилей Д 15мм - 2 шт.</t>
  </si>
  <si>
    <t>лён -0,01кг.</t>
  </si>
  <si>
    <t>03.07.14</t>
  </si>
  <si>
    <t>15:30</t>
  </si>
  <si>
    <t>Ремонт СО.</t>
  </si>
  <si>
    <t>Отвод Д 40мм - 1 шт., труба Д 40мм - 1 м/п.</t>
  </si>
  <si>
    <t>28.10.14</t>
  </si>
  <si>
    <t>Осмотр ХВС.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</si>
  <si>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</si>
  <si>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Сбор и вывоз мусора с контейнерной площадки (ноябрь).                                                                                                                                                                                                                                                                                                                                                                               Скос травы на придомовой территории ( июнь). Откачка воды из подъезда (июнь)</t>
    </r>
  </si>
  <si>
    <t>ремонт СО</t>
  </si>
  <si>
    <t>ремонт ХВС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</si>
  <si>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 (июнь).  Ремонт системы отопления (июнь, декабрь). Ремонт ХВС (декабрь)                                                                                                                                              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</si>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</sst>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30" borderId="0" xfId="53" applyFill="1" applyAlignment="1">
      <alignment/>
      <protection/>
    </xf>
    <xf numFmtId="0" fontId="0" fillId="3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1" fillId="32" borderId="0" xfId="53" applyFill="1" applyAlignment="1">
      <alignment/>
      <protection/>
    </xf>
    <xf numFmtId="0" fontId="0" fillId="32" borderId="0" xfId="0" applyFill="1" applyAlignment="1">
      <alignment/>
    </xf>
    <xf numFmtId="0" fontId="2" fillId="33" borderId="8" xfId="53" applyFont="1" applyFill="1" applyBorder="1" applyAlignment="1">
      <alignment horizontal="right"/>
      <protection/>
    </xf>
    <xf numFmtId="0" fontId="2" fillId="33" borderId="8" xfId="53" applyFont="1" applyFill="1" applyBorder="1" applyAlignment="1">
      <alignment/>
      <protection/>
    </xf>
    <xf numFmtId="2" fontId="2" fillId="33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34" borderId="8" xfId="53" applyFont="1" applyFill="1" applyBorder="1" applyAlignment="1">
      <alignment horizontal="right"/>
      <protection/>
    </xf>
    <xf numFmtId="0" fontId="2" fillId="34" borderId="8" xfId="53" applyFont="1" applyFill="1" applyBorder="1" applyAlignment="1">
      <alignment/>
      <protection/>
    </xf>
    <xf numFmtId="2" fontId="2" fillId="34" borderId="8" xfId="53" applyNumberFormat="1" applyFont="1" applyFill="1" applyBorder="1" applyAlignment="1">
      <alignment horizontal="right"/>
      <protection/>
    </xf>
    <xf numFmtId="0" fontId="41" fillId="5" borderId="0" xfId="53" applyFill="1" applyAlignment="1">
      <alignment/>
      <protection/>
    </xf>
    <xf numFmtId="0" fontId="0" fillId="5" borderId="0" xfId="0" applyFill="1" applyAlignment="1">
      <alignment/>
    </xf>
    <xf numFmtId="2" fontId="6" fillId="0" borderId="0" xfId="0" applyNumberFormat="1" applyFont="1" applyBorder="1" applyAlignment="1">
      <alignment horizontal="right"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35" borderId="11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30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  <col min="10" max="10" width="9.125" style="0" hidden="1" customWidth="1"/>
  </cols>
  <sheetData>
    <row r="1" spans="1:9" ht="15.75">
      <c r="A1" s="98" t="s">
        <v>68</v>
      </c>
      <c r="B1" s="98"/>
      <c r="C1" s="98"/>
      <c r="D1" s="98"/>
      <c r="E1" s="98"/>
      <c r="F1" s="98"/>
      <c r="G1" s="98"/>
      <c r="H1" s="98"/>
      <c r="I1" s="31"/>
    </row>
    <row r="2" spans="1:9" ht="12.75" customHeight="1">
      <c r="A2" s="99" t="s">
        <v>83</v>
      </c>
      <c r="B2" s="99"/>
      <c r="C2" s="99"/>
      <c r="D2" s="99"/>
      <c r="E2" s="99"/>
      <c r="F2" s="99"/>
      <c r="G2" s="99"/>
      <c r="H2" s="9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228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82</v>
      </c>
      <c r="C6" s="13"/>
      <c r="D6" s="12"/>
      <c r="E6" s="12" t="s">
        <v>12</v>
      </c>
      <c r="F6" s="13"/>
      <c r="G6" s="14"/>
      <c r="H6" s="30" t="s">
        <v>229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21305.04+121118.64</f>
        <v>142423.68</v>
      </c>
      <c r="C15" s="20">
        <v>0</v>
      </c>
      <c r="D15" s="20">
        <f>SUM(B15:C15)</f>
        <v>142423.68</v>
      </c>
      <c r="E15" s="1"/>
      <c r="F15" s="1"/>
      <c r="G15" s="1"/>
      <c r="H15" s="1"/>
    </row>
    <row r="16" spans="1:8" ht="12.75">
      <c r="A16" s="5" t="s">
        <v>85</v>
      </c>
      <c r="B16" s="20">
        <f>14919.95+83993.79</f>
        <v>98913.73999999999</v>
      </c>
      <c r="C16" s="20">
        <v>440.04</v>
      </c>
      <c r="D16" s="20">
        <f>SUM(B16:C16)</f>
        <v>99353.77999999998</v>
      </c>
      <c r="E16" s="1"/>
      <c r="F16" s="1"/>
      <c r="G16" s="1"/>
      <c r="H16" s="1"/>
    </row>
    <row r="17" spans="1:8" ht="12.75">
      <c r="A17" s="5" t="s">
        <v>86</v>
      </c>
      <c r="B17" s="40">
        <f>H49+H56+H61</f>
        <v>75859.69600000001</v>
      </c>
      <c r="C17" s="40">
        <f>H72+H77+H85</f>
        <v>74099.976</v>
      </c>
      <c r="D17" s="40">
        <f>SUM(B17:C17)</f>
        <v>149959.67200000002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23054.04399999998</v>
      </c>
      <c r="C18" s="38">
        <f>C16-C17</f>
        <v>-73659.936</v>
      </c>
      <c r="D18" s="38">
        <f>SUM(B18:C18)</f>
        <v>-50605.89200000002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-50605.89200000002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-145701.63800000004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-196307.53000000006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05" t="s">
        <v>61</v>
      </c>
      <c r="B26" s="106"/>
      <c r="C26" s="106"/>
      <c r="D26" s="106"/>
      <c r="E26" s="106"/>
      <c r="F26" s="106"/>
      <c r="G26" s="106"/>
      <c r="H26" s="25" t="s">
        <v>20</v>
      </c>
    </row>
    <row r="27" spans="1:8" ht="12.75" customHeight="1">
      <c r="A27" s="94" t="s">
        <v>21</v>
      </c>
      <c r="B27" s="94"/>
      <c r="C27" s="94"/>
      <c r="D27" s="94"/>
      <c r="E27" s="94"/>
      <c r="F27" s="94"/>
      <c r="G27" s="94"/>
      <c r="H27" s="26">
        <v>4.99</v>
      </c>
    </row>
    <row r="28" spans="1:8" ht="12.75" customHeight="1">
      <c r="A28" s="94" t="s">
        <v>22</v>
      </c>
      <c r="B28" s="94"/>
      <c r="C28" s="94"/>
      <c r="D28" s="94"/>
      <c r="E28" s="94"/>
      <c r="F28" s="94"/>
      <c r="G28" s="94"/>
      <c r="H28" s="26">
        <v>0.7</v>
      </c>
    </row>
    <row r="29" spans="1:8" ht="12.75" customHeight="1">
      <c r="A29" s="94" t="s">
        <v>17</v>
      </c>
      <c r="B29" s="94"/>
      <c r="C29" s="94"/>
      <c r="D29" s="94"/>
      <c r="E29" s="94"/>
      <c r="F29" s="94"/>
      <c r="G29" s="94"/>
      <c r="H29" s="26">
        <v>2.19</v>
      </c>
    </row>
    <row r="30" spans="1:8" ht="12.75" customHeight="1">
      <c r="A30" s="102" t="s">
        <v>18</v>
      </c>
      <c r="B30" s="103"/>
      <c r="C30" s="103"/>
      <c r="D30" s="103"/>
      <c r="E30" s="103"/>
      <c r="F30" s="103"/>
      <c r="G30" s="104"/>
      <c r="H30" s="27">
        <f>SUM(H27:H29)</f>
        <v>7.880000000000001</v>
      </c>
    </row>
    <row r="31" spans="1:8" ht="12.75" customHeight="1">
      <c r="A31" s="94"/>
      <c r="B31" s="94"/>
      <c r="C31" s="94"/>
      <c r="D31" s="94"/>
      <c r="E31" s="94"/>
      <c r="F31" s="94"/>
      <c r="G31" s="94"/>
      <c r="H31" s="26"/>
    </row>
    <row r="32" spans="1:8" ht="12.75" customHeight="1">
      <c r="A32" s="94" t="s">
        <v>23</v>
      </c>
      <c r="B32" s="94"/>
      <c r="C32" s="94"/>
      <c r="D32" s="94"/>
      <c r="E32" s="94"/>
      <c r="F32" s="94"/>
      <c r="G32" s="94"/>
      <c r="H32" s="26">
        <v>4.54</v>
      </c>
    </row>
    <row r="33" spans="1:8" ht="12.75" customHeight="1">
      <c r="A33" s="94" t="s">
        <v>24</v>
      </c>
      <c r="B33" s="94"/>
      <c r="C33" s="94"/>
      <c r="D33" s="94"/>
      <c r="E33" s="94"/>
      <c r="F33" s="94"/>
      <c r="G33" s="94"/>
      <c r="H33" s="26">
        <v>0</v>
      </c>
    </row>
    <row r="34" spans="1:8" ht="12.75" customHeight="1">
      <c r="A34" s="94" t="s">
        <v>25</v>
      </c>
      <c r="B34" s="94"/>
      <c r="C34" s="94"/>
      <c r="D34" s="94"/>
      <c r="E34" s="94"/>
      <c r="F34" s="94"/>
      <c r="G34" s="94"/>
      <c r="H34" s="26">
        <v>2.22</v>
      </c>
    </row>
    <row r="35" spans="1:8" ht="12.75" customHeight="1">
      <c r="A35" s="102" t="s">
        <v>19</v>
      </c>
      <c r="B35" s="103"/>
      <c r="C35" s="103"/>
      <c r="D35" s="103"/>
      <c r="E35" s="103"/>
      <c r="F35" s="103"/>
      <c r="G35" s="104"/>
      <c r="H35" s="27">
        <f>SUM(H32:H34)</f>
        <v>6.76</v>
      </c>
    </row>
    <row r="36" spans="1:8" ht="12.75" customHeight="1">
      <c r="A36" s="94"/>
      <c r="B36" s="94"/>
      <c r="C36" s="94"/>
      <c r="D36" s="94"/>
      <c r="E36" s="94"/>
      <c r="F36" s="94"/>
      <c r="G36" s="94"/>
      <c r="H36" s="26"/>
    </row>
    <row r="37" spans="1:11" ht="12.75" customHeight="1">
      <c r="A37" s="102" t="s">
        <v>28</v>
      </c>
      <c r="B37" s="103"/>
      <c r="C37" s="103"/>
      <c r="D37" s="103"/>
      <c r="E37" s="103"/>
      <c r="F37" s="103"/>
      <c r="G37" s="104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5" t="s">
        <v>59</v>
      </c>
      <c r="B39" s="96"/>
      <c r="C39" s="96"/>
      <c r="D39" s="96"/>
      <c r="E39" s="96"/>
      <c r="F39" s="96"/>
      <c r="G39" s="96"/>
      <c r="H39" s="9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4" t="s">
        <v>29</v>
      </c>
      <c r="B41" s="85"/>
      <c r="C41" s="85"/>
      <c r="D41" s="86"/>
      <c r="E41" s="86"/>
      <c r="F41" s="86"/>
      <c r="G41" s="87"/>
      <c r="H41" s="4" t="s">
        <v>91</v>
      </c>
    </row>
    <row r="42" spans="1:10" ht="47.25" customHeight="1">
      <c r="A42" s="81" t="s">
        <v>30</v>
      </c>
      <c r="B42" s="82"/>
      <c r="C42" s="82"/>
      <c r="D42" s="82"/>
      <c r="E42" s="82"/>
      <c r="F42" s="82"/>
      <c r="G42" s="83"/>
      <c r="H42" s="28">
        <f>12*B5*I42</f>
        <v>23250.876000000004</v>
      </c>
      <c r="I42" s="35">
        <v>2.39</v>
      </c>
      <c r="J42" s="39"/>
    </row>
    <row r="43" spans="1:10" ht="36.75" customHeight="1">
      <c r="A43" s="88" t="s">
        <v>31</v>
      </c>
      <c r="B43" s="89"/>
      <c r="C43" s="89"/>
      <c r="D43" s="89"/>
      <c r="E43" s="89"/>
      <c r="F43" s="89"/>
      <c r="G43" s="90"/>
      <c r="H43" s="28">
        <f>12*B5*I43</f>
        <v>6128.892000000001</v>
      </c>
      <c r="I43" s="35">
        <v>0.63</v>
      </c>
      <c r="J43" s="39"/>
    </row>
    <row r="44" spans="1:10" ht="13.5" customHeight="1">
      <c r="A44" s="100" t="s">
        <v>32</v>
      </c>
      <c r="B44" s="101"/>
      <c r="C44" s="101"/>
      <c r="D44" s="101"/>
      <c r="E44" s="101"/>
      <c r="F44" s="101"/>
      <c r="G44" s="101"/>
      <c r="H44" s="28">
        <f>12*B5*I44</f>
        <v>3307.656000000001</v>
      </c>
      <c r="I44" s="35">
        <v>0.34</v>
      </c>
      <c r="J44" s="39"/>
    </row>
    <row r="45" spans="1:10" ht="24.75" customHeight="1">
      <c r="A45" s="88" t="s">
        <v>33</v>
      </c>
      <c r="B45" s="89"/>
      <c r="C45" s="89"/>
      <c r="D45" s="89"/>
      <c r="E45" s="89"/>
      <c r="F45" s="89"/>
      <c r="G45" s="90"/>
      <c r="H45" s="28">
        <f>12*B5*I45</f>
        <v>3307.656000000001</v>
      </c>
      <c r="I45" s="35">
        <v>0.34</v>
      </c>
      <c r="J45" s="39"/>
    </row>
    <row r="46" spans="1:10" ht="13.5" customHeight="1">
      <c r="A46" s="100" t="s">
        <v>34</v>
      </c>
      <c r="B46" s="101"/>
      <c r="C46" s="101"/>
      <c r="D46" s="101"/>
      <c r="E46" s="101"/>
      <c r="F46" s="101"/>
      <c r="G46" s="101"/>
      <c r="H46" s="28">
        <f>12*B5*I46</f>
        <v>1751.1120000000003</v>
      </c>
      <c r="I46" s="35">
        <v>0.18</v>
      </c>
      <c r="J46" s="39"/>
    </row>
    <row r="47" spans="1:10" ht="47.25" customHeight="1">
      <c r="A47" s="81" t="s">
        <v>36</v>
      </c>
      <c r="B47" s="82"/>
      <c r="C47" s="82"/>
      <c r="D47" s="82"/>
      <c r="E47" s="82"/>
      <c r="F47" s="82"/>
      <c r="G47" s="83"/>
      <c r="H47" s="28">
        <f>12*B5*I47</f>
        <v>8560.992000000002</v>
      </c>
      <c r="I47" s="35">
        <v>0.88</v>
      </c>
      <c r="J47" s="39"/>
    </row>
    <row r="48" spans="1:10" ht="24.75" customHeight="1">
      <c r="A48" s="88" t="s">
        <v>35</v>
      </c>
      <c r="B48" s="89"/>
      <c r="C48" s="89"/>
      <c r="D48" s="89"/>
      <c r="E48" s="89"/>
      <c r="F48" s="89"/>
      <c r="G48" s="90"/>
      <c r="H48" s="28">
        <f>12*B5*I48</f>
        <v>2237.5320000000006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48544.71600000001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4" t="s">
        <v>37</v>
      </c>
      <c r="B51" s="85"/>
      <c r="C51" s="85"/>
      <c r="D51" s="86"/>
      <c r="E51" s="86"/>
      <c r="F51" s="86"/>
      <c r="G51" s="87"/>
      <c r="H51" s="4" t="s">
        <v>91</v>
      </c>
    </row>
    <row r="52" spans="1:9" ht="24" customHeight="1">
      <c r="A52" s="81" t="s">
        <v>223</v>
      </c>
      <c r="B52" s="82"/>
      <c r="C52" s="82"/>
      <c r="D52" s="82"/>
      <c r="E52" s="82"/>
      <c r="F52" s="82"/>
      <c r="G52" s="83"/>
      <c r="H52" s="28">
        <v>6009.94</v>
      </c>
      <c r="I52" s="35">
        <v>0.7</v>
      </c>
    </row>
    <row r="53" spans="1:8" ht="24.75" customHeight="1">
      <c r="A53" s="88" t="s">
        <v>53</v>
      </c>
      <c r="B53" s="89"/>
      <c r="C53" s="89"/>
      <c r="D53" s="89"/>
      <c r="E53" s="89"/>
      <c r="F53" s="89"/>
      <c r="G53" s="90"/>
      <c r="H53" s="28">
        <v>0</v>
      </c>
    </row>
    <row r="54" spans="1:8" ht="24.75" customHeight="1">
      <c r="A54" s="88" t="s">
        <v>54</v>
      </c>
      <c r="B54" s="89"/>
      <c r="C54" s="89"/>
      <c r="D54" s="89"/>
      <c r="E54" s="89"/>
      <c r="F54" s="89"/>
      <c r="G54" s="90"/>
      <c r="H54" s="28">
        <v>0</v>
      </c>
    </row>
    <row r="55" spans="1:8" ht="36" customHeight="1">
      <c r="A55" s="88" t="s">
        <v>55</v>
      </c>
      <c r="B55" s="89"/>
      <c r="C55" s="89"/>
      <c r="D55" s="89"/>
      <c r="E55" s="89"/>
      <c r="F55" s="89"/>
      <c r="G55" s="9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6009.94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4" t="s">
        <v>45</v>
      </c>
      <c r="B58" s="85"/>
      <c r="C58" s="85"/>
      <c r="D58" s="86"/>
      <c r="E58" s="86"/>
      <c r="F58" s="86"/>
      <c r="G58" s="87"/>
      <c r="H58" s="4" t="s">
        <v>91</v>
      </c>
    </row>
    <row r="59" spans="1:9" ht="12.75" customHeight="1">
      <c r="A59" s="81" t="s">
        <v>44</v>
      </c>
      <c r="B59" s="82"/>
      <c r="C59" s="82"/>
      <c r="D59" s="82"/>
      <c r="E59" s="82"/>
      <c r="F59" s="82"/>
      <c r="G59" s="83"/>
      <c r="H59" s="28">
        <v>21305.04</v>
      </c>
      <c r="I59" s="35">
        <v>2.19</v>
      </c>
    </row>
    <row r="60" spans="1:8" ht="24" customHeight="1">
      <c r="A60" s="81" t="s">
        <v>49</v>
      </c>
      <c r="B60" s="82"/>
      <c r="C60" s="82"/>
      <c r="D60" s="82"/>
      <c r="E60" s="82"/>
      <c r="F60" s="82"/>
      <c r="G60" s="8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21305.04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5" t="s">
        <v>60</v>
      </c>
      <c r="B63" s="96"/>
      <c r="C63" s="96"/>
      <c r="D63" s="96"/>
      <c r="E63" s="96"/>
      <c r="F63" s="96"/>
      <c r="G63" s="96"/>
      <c r="H63" s="9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4" t="s">
        <v>43</v>
      </c>
      <c r="B65" s="85"/>
      <c r="C65" s="85"/>
      <c r="D65" s="86"/>
      <c r="E65" s="86"/>
      <c r="F65" s="86"/>
      <c r="G65" s="87"/>
      <c r="H65" s="4" t="s">
        <v>91</v>
      </c>
    </row>
    <row r="66" spans="1:10" ht="36.75" customHeight="1">
      <c r="A66" s="81" t="s">
        <v>38</v>
      </c>
      <c r="B66" s="82"/>
      <c r="C66" s="82"/>
      <c r="D66" s="82"/>
      <c r="E66" s="82"/>
      <c r="F66" s="82"/>
      <c r="G66" s="83"/>
      <c r="H66" s="28">
        <f>12*B5*I66</f>
        <v>11382.228000000001</v>
      </c>
      <c r="I66" s="35">
        <v>1.17</v>
      </c>
      <c r="J66" s="39"/>
    </row>
    <row r="67" spans="1:10" ht="24.75" customHeight="1">
      <c r="A67" s="88" t="s">
        <v>39</v>
      </c>
      <c r="B67" s="89"/>
      <c r="C67" s="89"/>
      <c r="D67" s="89"/>
      <c r="E67" s="89"/>
      <c r="F67" s="89"/>
      <c r="G67" s="90"/>
      <c r="H67" s="28">
        <f>12*B5*I67</f>
        <v>10214.820000000002</v>
      </c>
      <c r="I67" s="35">
        <v>1.05</v>
      </c>
      <c r="J67" s="39"/>
    </row>
    <row r="68" spans="1:10" ht="36.75" customHeight="1">
      <c r="A68" s="81" t="s">
        <v>48</v>
      </c>
      <c r="B68" s="82"/>
      <c r="C68" s="82"/>
      <c r="D68" s="82"/>
      <c r="E68" s="82"/>
      <c r="F68" s="82"/>
      <c r="G68" s="83"/>
      <c r="H68" s="28">
        <f>12*B5*I68</f>
        <v>12257.784000000001</v>
      </c>
      <c r="I68" s="35">
        <v>1.26</v>
      </c>
      <c r="J68" s="39"/>
    </row>
    <row r="69" spans="1:10" ht="24.75" customHeight="1">
      <c r="A69" s="88" t="s">
        <v>40</v>
      </c>
      <c r="B69" s="89"/>
      <c r="C69" s="89"/>
      <c r="D69" s="89"/>
      <c r="E69" s="89"/>
      <c r="F69" s="89"/>
      <c r="G69" s="90"/>
      <c r="H69" s="28">
        <f>12*B5*I69</f>
        <v>4085.9280000000003</v>
      </c>
      <c r="I69" s="35">
        <v>0.42</v>
      </c>
      <c r="J69" s="39"/>
    </row>
    <row r="70" spans="1:10" ht="25.5" customHeight="1">
      <c r="A70" s="81" t="s">
        <v>41</v>
      </c>
      <c r="B70" s="82"/>
      <c r="C70" s="82"/>
      <c r="D70" s="82"/>
      <c r="E70" s="82"/>
      <c r="F70" s="82"/>
      <c r="G70" s="83"/>
      <c r="H70" s="28">
        <f>12*B5*I70</f>
        <v>4280.496000000001</v>
      </c>
      <c r="I70" s="35">
        <v>0.44</v>
      </c>
      <c r="J70" s="39"/>
    </row>
    <row r="71" spans="1:10" ht="24.75" customHeight="1">
      <c r="A71" s="88" t="s">
        <v>42</v>
      </c>
      <c r="B71" s="89"/>
      <c r="C71" s="89"/>
      <c r="D71" s="89"/>
      <c r="E71" s="89"/>
      <c r="F71" s="89"/>
      <c r="G71" s="90"/>
      <c r="H71" s="28">
        <f>12*B5*I71</f>
        <v>1945.6800000000003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44166.936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4" t="s">
        <v>46</v>
      </c>
      <c r="B74" s="85"/>
      <c r="C74" s="85"/>
      <c r="D74" s="86"/>
      <c r="E74" s="86"/>
      <c r="F74" s="86"/>
      <c r="G74" s="87"/>
      <c r="H74" s="4" t="s">
        <v>91</v>
      </c>
    </row>
    <row r="75" spans="1:8" ht="46.5" customHeight="1">
      <c r="A75" s="81" t="s">
        <v>227</v>
      </c>
      <c r="B75" s="82"/>
      <c r="C75" s="82"/>
      <c r="D75" s="82"/>
      <c r="E75" s="82"/>
      <c r="F75" s="82"/>
      <c r="G75" s="83"/>
      <c r="H75" s="42">
        <f>4254.67+14931.7+2939.62+1412+2212.93</f>
        <v>25750.920000000002</v>
      </c>
    </row>
    <row r="76" spans="1:8" ht="34.5" customHeight="1">
      <c r="A76" s="88" t="s">
        <v>52</v>
      </c>
      <c r="B76" s="89"/>
      <c r="C76" s="89"/>
      <c r="D76" s="89"/>
      <c r="E76" s="89"/>
      <c r="F76" s="89"/>
      <c r="G76" s="9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25750.920000000002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4" t="s">
        <v>47</v>
      </c>
      <c r="B79" s="85"/>
      <c r="C79" s="85"/>
      <c r="D79" s="86"/>
      <c r="E79" s="86"/>
      <c r="F79" s="86"/>
      <c r="G79" s="87"/>
      <c r="H79" s="4" t="s">
        <v>91</v>
      </c>
    </row>
    <row r="80" spans="1:8" ht="24.75" customHeight="1">
      <c r="A80" s="81" t="s">
        <v>79</v>
      </c>
      <c r="B80" s="82"/>
      <c r="C80" s="82"/>
      <c r="D80" s="82"/>
      <c r="E80" s="82"/>
      <c r="F80" s="82"/>
      <c r="G80" s="83"/>
      <c r="H80" s="28">
        <v>0</v>
      </c>
    </row>
    <row r="81" spans="1:8" ht="24.75" customHeight="1">
      <c r="A81" s="81" t="s">
        <v>50</v>
      </c>
      <c r="B81" s="82"/>
      <c r="C81" s="82"/>
      <c r="D81" s="82"/>
      <c r="E81" s="82"/>
      <c r="F81" s="82"/>
      <c r="G81" s="83"/>
      <c r="H81" s="28">
        <v>0</v>
      </c>
    </row>
    <row r="82" spans="1:8" ht="30.75" customHeight="1">
      <c r="A82" s="91" t="s">
        <v>81</v>
      </c>
      <c r="B82" s="92"/>
      <c r="C82" s="92"/>
      <c r="D82" s="92"/>
      <c r="E82" s="92"/>
      <c r="F82" s="92"/>
      <c r="G82" s="93"/>
      <c r="H82" s="28">
        <v>0</v>
      </c>
    </row>
    <row r="83" spans="1:8" ht="24.75" customHeight="1">
      <c r="A83" s="88" t="s">
        <v>51</v>
      </c>
      <c r="B83" s="89"/>
      <c r="C83" s="89"/>
      <c r="D83" s="89"/>
      <c r="E83" s="89"/>
      <c r="F83" s="89"/>
      <c r="G83" s="90"/>
      <c r="H83" s="28">
        <v>0</v>
      </c>
    </row>
    <row r="84" spans="1:10" ht="47.25" customHeight="1">
      <c r="A84" s="91" t="s">
        <v>224</v>
      </c>
      <c r="B84" s="92"/>
      <c r="C84" s="92"/>
      <c r="D84" s="92"/>
      <c r="E84" s="92"/>
      <c r="F84" s="92"/>
      <c r="G84" s="93"/>
      <c r="H84" s="42">
        <f>1297.12+805+2080</f>
        <v>4182.12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</f>
        <v>4182.12</v>
      </c>
    </row>
    <row r="86" spans="1:8" ht="12.75">
      <c r="A86" s="6"/>
      <c r="B86" s="7"/>
      <c r="C86" s="7"/>
      <c r="D86" s="7"/>
      <c r="E86" s="7"/>
      <c r="F86" s="7"/>
      <c r="G86" s="7"/>
      <c r="H86" s="78"/>
    </row>
    <row r="87" spans="1:8" ht="12.75">
      <c r="A87" s="6"/>
      <c r="B87" s="7"/>
      <c r="C87" s="7"/>
      <c r="D87" s="7"/>
      <c r="E87" s="7"/>
      <c r="F87" s="7"/>
      <c r="G87" s="7"/>
      <c r="H87" s="78"/>
    </row>
    <row r="88" ht="12.75">
      <c r="H88" s="33"/>
    </row>
    <row r="89" ht="12.75">
      <c r="A89" t="s">
        <v>66</v>
      </c>
    </row>
    <row r="92" ht="12.75" hidden="1"/>
    <row r="93" spans="1:25" ht="12.75" hidden="1">
      <c r="A93" s="41" t="s">
        <v>92</v>
      </c>
      <c r="B93" s="41" t="s">
        <v>93</v>
      </c>
      <c r="C93" s="41" t="s">
        <v>94</v>
      </c>
      <c r="D93" s="41" t="s">
        <v>95</v>
      </c>
      <c r="E93" s="41" t="s">
        <v>96</v>
      </c>
      <c r="F93" s="41" t="s">
        <v>97</v>
      </c>
      <c r="G93" s="41" t="s">
        <v>98</v>
      </c>
      <c r="H93" s="41" t="s">
        <v>99</v>
      </c>
      <c r="I93" s="41" t="s">
        <v>100</v>
      </c>
      <c r="J93" s="41" t="s">
        <v>101</v>
      </c>
      <c r="K93" s="41" t="s">
        <v>102</v>
      </c>
      <c r="L93" s="41" t="s">
        <v>103</v>
      </c>
      <c r="M93" s="41" t="s">
        <v>104</v>
      </c>
      <c r="N93" s="41" t="s">
        <v>105</v>
      </c>
      <c r="O93" s="41" t="s">
        <v>106</v>
      </c>
      <c r="P93" s="41" t="s">
        <v>107</v>
      </c>
      <c r="Q93" s="41" t="s">
        <v>108</v>
      </c>
      <c r="R93" s="41" t="s">
        <v>109</v>
      </c>
      <c r="S93" s="41" t="s">
        <v>110</v>
      </c>
      <c r="T93" s="41" t="s">
        <v>111</v>
      </c>
      <c r="U93" s="41" t="s">
        <v>112</v>
      </c>
      <c r="V93" s="41" t="s">
        <v>113</v>
      </c>
      <c r="W93" s="41" t="s">
        <v>114</v>
      </c>
      <c r="X93" s="41" t="s">
        <v>115</v>
      </c>
      <c r="Y93" s="41" t="s">
        <v>116</v>
      </c>
    </row>
    <row r="94" spans="1:25" s="47" customFormat="1" ht="12.75" hidden="1">
      <c r="A94" s="43">
        <v>4980</v>
      </c>
      <c r="B94" s="43" t="b">
        <v>0</v>
      </c>
      <c r="C94" s="43">
        <v>4887</v>
      </c>
      <c r="D94" s="44" t="s">
        <v>117</v>
      </c>
      <c r="E94" s="44" t="s">
        <v>118</v>
      </c>
      <c r="F94" s="44" t="s">
        <v>119</v>
      </c>
      <c r="G94" s="43">
        <v>1</v>
      </c>
      <c r="H94" s="43">
        <v>1</v>
      </c>
      <c r="I94" s="44" t="s">
        <v>120</v>
      </c>
      <c r="J94" s="44" t="s">
        <v>121</v>
      </c>
      <c r="K94" s="43">
        <v>1</v>
      </c>
      <c r="L94" s="44" t="s">
        <v>122</v>
      </c>
      <c r="M94" s="44" t="s">
        <v>121</v>
      </c>
      <c r="N94" s="45">
        <v>360</v>
      </c>
      <c r="O94" s="46"/>
      <c r="P94" s="46"/>
      <c r="Q94" s="46"/>
      <c r="R94" s="43" t="b">
        <v>1</v>
      </c>
      <c r="S94" s="44" t="s">
        <v>123</v>
      </c>
      <c r="T94" s="44" t="s">
        <v>121</v>
      </c>
      <c r="U94" s="44" t="s">
        <v>124</v>
      </c>
      <c r="V94" s="44" t="s">
        <v>125</v>
      </c>
      <c r="W94" s="44" t="s">
        <v>126</v>
      </c>
      <c r="X94" s="43" t="b">
        <v>0</v>
      </c>
      <c r="Y94" s="43" t="b">
        <v>0</v>
      </c>
    </row>
    <row r="95" spans="1:25" s="67" customFormat="1" ht="12.75" hidden="1">
      <c r="A95" s="63">
        <v>4334</v>
      </c>
      <c r="B95" s="63" t="b">
        <v>0</v>
      </c>
      <c r="C95" s="63">
        <v>4250</v>
      </c>
      <c r="D95" s="64" t="s">
        <v>127</v>
      </c>
      <c r="E95" s="64" t="s">
        <v>128</v>
      </c>
      <c r="F95" s="64" t="s">
        <v>129</v>
      </c>
      <c r="G95" s="63">
        <v>1</v>
      </c>
      <c r="H95" s="63">
        <v>2</v>
      </c>
      <c r="I95" s="64" t="s">
        <v>130</v>
      </c>
      <c r="J95" s="64" t="s">
        <v>121</v>
      </c>
      <c r="K95" s="63">
        <v>1</v>
      </c>
      <c r="L95" s="64" t="s">
        <v>131</v>
      </c>
      <c r="M95" s="64" t="s">
        <v>121</v>
      </c>
      <c r="N95" s="65">
        <v>484</v>
      </c>
      <c r="O95" s="66"/>
      <c r="P95" s="66"/>
      <c r="Q95" s="66"/>
      <c r="R95" s="63" t="b">
        <v>1</v>
      </c>
      <c r="S95" s="64" t="s">
        <v>123</v>
      </c>
      <c r="T95" s="64" t="s">
        <v>121</v>
      </c>
      <c r="U95" s="64" t="s">
        <v>124</v>
      </c>
      <c r="V95" s="64" t="s">
        <v>125</v>
      </c>
      <c r="W95" s="64" t="s">
        <v>132</v>
      </c>
      <c r="X95" s="63" t="b">
        <v>0</v>
      </c>
      <c r="Y95" s="63" t="b">
        <v>0</v>
      </c>
    </row>
    <row r="96" spans="1:25" s="47" customFormat="1" ht="12.75" hidden="1">
      <c r="A96" s="43">
        <v>4439</v>
      </c>
      <c r="B96" s="43" t="b">
        <v>0</v>
      </c>
      <c r="C96" s="43">
        <v>4352</v>
      </c>
      <c r="D96" s="44" t="s">
        <v>133</v>
      </c>
      <c r="E96" s="44" t="s">
        <v>134</v>
      </c>
      <c r="F96" s="44" t="s">
        <v>118</v>
      </c>
      <c r="G96" s="43">
        <v>1</v>
      </c>
      <c r="H96" s="43">
        <v>1</v>
      </c>
      <c r="I96" s="44" t="s">
        <v>135</v>
      </c>
      <c r="J96" s="44" t="s">
        <v>121</v>
      </c>
      <c r="K96" s="43">
        <v>1</v>
      </c>
      <c r="L96" s="44" t="s">
        <v>122</v>
      </c>
      <c r="M96" s="44" t="s">
        <v>121</v>
      </c>
      <c r="N96" s="46"/>
      <c r="O96" s="45">
        <v>500</v>
      </c>
      <c r="P96" s="46"/>
      <c r="Q96" s="46"/>
      <c r="R96" s="43" t="b">
        <v>1</v>
      </c>
      <c r="S96" s="44" t="s">
        <v>123</v>
      </c>
      <c r="T96" s="44" t="s">
        <v>121</v>
      </c>
      <c r="U96" s="44" t="s">
        <v>136</v>
      </c>
      <c r="V96" s="44" t="s">
        <v>137</v>
      </c>
      <c r="W96" s="44" t="s">
        <v>138</v>
      </c>
      <c r="X96" s="43" t="b">
        <v>0</v>
      </c>
      <c r="Y96" s="43" t="b">
        <v>0</v>
      </c>
    </row>
    <row r="97" spans="1:25" s="47" customFormat="1" ht="12.75" hidden="1">
      <c r="A97" s="43">
        <v>4429</v>
      </c>
      <c r="B97" s="43" t="b">
        <v>0</v>
      </c>
      <c r="C97" s="43">
        <v>4342</v>
      </c>
      <c r="D97" s="44" t="s">
        <v>139</v>
      </c>
      <c r="E97" s="44" t="s">
        <v>140</v>
      </c>
      <c r="F97" s="44" t="s">
        <v>141</v>
      </c>
      <c r="G97" s="43">
        <v>1</v>
      </c>
      <c r="H97" s="43">
        <v>3</v>
      </c>
      <c r="I97" s="44" t="s">
        <v>142</v>
      </c>
      <c r="J97" s="44" t="s">
        <v>143</v>
      </c>
      <c r="K97" s="43">
        <v>1</v>
      </c>
      <c r="L97" s="44" t="s">
        <v>122</v>
      </c>
      <c r="M97" s="44" t="s">
        <v>121</v>
      </c>
      <c r="N97" s="45">
        <v>400</v>
      </c>
      <c r="O97" s="46"/>
      <c r="P97" s="46"/>
      <c r="Q97" s="46"/>
      <c r="R97" s="43" t="b">
        <v>1</v>
      </c>
      <c r="S97" s="44" t="s">
        <v>123</v>
      </c>
      <c r="T97" s="44" t="s">
        <v>121</v>
      </c>
      <c r="U97" s="44" t="s">
        <v>124</v>
      </c>
      <c r="V97" s="44" t="s">
        <v>144</v>
      </c>
      <c r="W97" s="44" t="s">
        <v>145</v>
      </c>
      <c r="X97" s="43" t="b">
        <v>0</v>
      </c>
      <c r="Y97" s="43" t="b">
        <v>0</v>
      </c>
    </row>
    <row r="98" spans="1:25" s="47" customFormat="1" ht="12.75" hidden="1">
      <c r="A98" s="43">
        <v>4422</v>
      </c>
      <c r="B98" s="43" t="b">
        <v>0</v>
      </c>
      <c r="C98" s="43">
        <v>4335</v>
      </c>
      <c r="D98" s="44" t="s">
        <v>133</v>
      </c>
      <c r="E98" s="44" t="s">
        <v>146</v>
      </c>
      <c r="F98" s="44" t="s">
        <v>129</v>
      </c>
      <c r="G98" s="46"/>
      <c r="H98" s="43">
        <v>2</v>
      </c>
      <c r="I98" s="44" t="s">
        <v>147</v>
      </c>
      <c r="J98" s="44" t="s">
        <v>121</v>
      </c>
      <c r="K98" s="43">
        <v>1</v>
      </c>
      <c r="L98" s="44" t="s">
        <v>131</v>
      </c>
      <c r="M98" s="44" t="s">
        <v>121</v>
      </c>
      <c r="N98" s="45">
        <v>320</v>
      </c>
      <c r="O98" s="46"/>
      <c r="P98" s="46"/>
      <c r="Q98" s="46"/>
      <c r="R98" s="43" t="b">
        <v>1</v>
      </c>
      <c r="S98" s="44" t="s">
        <v>123</v>
      </c>
      <c r="T98" s="44" t="s">
        <v>121</v>
      </c>
      <c r="U98" s="44" t="s">
        <v>124</v>
      </c>
      <c r="V98" s="44" t="s">
        <v>144</v>
      </c>
      <c r="W98" s="44" t="s">
        <v>148</v>
      </c>
      <c r="X98" s="43" t="b">
        <v>0</v>
      </c>
      <c r="Y98" s="43" t="b">
        <v>0</v>
      </c>
    </row>
    <row r="99" spans="1:25" s="47" customFormat="1" ht="12.75" hidden="1">
      <c r="A99" s="43">
        <v>4394</v>
      </c>
      <c r="B99" s="43" t="b">
        <v>0</v>
      </c>
      <c r="C99" s="43">
        <v>4307</v>
      </c>
      <c r="D99" s="44" t="s">
        <v>149</v>
      </c>
      <c r="E99" s="44" t="s">
        <v>150</v>
      </c>
      <c r="F99" s="44" t="s">
        <v>141</v>
      </c>
      <c r="G99" s="43">
        <v>2</v>
      </c>
      <c r="H99" s="43">
        <v>3</v>
      </c>
      <c r="I99" s="44" t="s">
        <v>142</v>
      </c>
      <c r="J99" s="44" t="s">
        <v>151</v>
      </c>
      <c r="K99" s="43">
        <v>1</v>
      </c>
      <c r="L99" s="44" t="s">
        <v>122</v>
      </c>
      <c r="M99" s="44" t="s">
        <v>121</v>
      </c>
      <c r="N99" s="45">
        <v>680</v>
      </c>
      <c r="O99" s="46"/>
      <c r="P99" s="46"/>
      <c r="Q99" s="46"/>
      <c r="R99" s="43" t="b">
        <v>1</v>
      </c>
      <c r="S99" s="44" t="s">
        <v>123</v>
      </c>
      <c r="T99" s="44" t="s">
        <v>121</v>
      </c>
      <c r="U99" s="44" t="s">
        <v>124</v>
      </c>
      <c r="V99" s="44" t="s">
        <v>144</v>
      </c>
      <c r="W99" s="44" t="s">
        <v>145</v>
      </c>
      <c r="X99" s="43" t="b">
        <v>0</v>
      </c>
      <c r="Y99" s="43" t="b">
        <v>0</v>
      </c>
    </row>
    <row r="100" spans="1:25" s="47" customFormat="1" ht="12.75" hidden="1">
      <c r="A100" s="43">
        <v>5016</v>
      </c>
      <c r="B100" s="43" t="b">
        <v>0</v>
      </c>
      <c r="C100" s="43">
        <v>4923</v>
      </c>
      <c r="D100" s="44" t="s">
        <v>152</v>
      </c>
      <c r="E100" s="44" t="s">
        <v>153</v>
      </c>
      <c r="F100" s="44" t="s">
        <v>154</v>
      </c>
      <c r="G100" s="43">
        <v>1</v>
      </c>
      <c r="H100" s="43">
        <v>1</v>
      </c>
      <c r="I100" s="44" t="s">
        <v>155</v>
      </c>
      <c r="J100" s="44" t="s">
        <v>156</v>
      </c>
      <c r="K100" s="43">
        <v>1</v>
      </c>
      <c r="L100" s="44" t="s">
        <v>131</v>
      </c>
      <c r="M100" s="44" t="s">
        <v>121</v>
      </c>
      <c r="N100" s="45">
        <v>510</v>
      </c>
      <c r="O100" s="46"/>
      <c r="P100" s="46"/>
      <c r="Q100" s="46"/>
      <c r="R100" s="43" t="b">
        <v>1</v>
      </c>
      <c r="S100" s="44" t="s">
        <v>123</v>
      </c>
      <c r="T100" s="44" t="s">
        <v>121</v>
      </c>
      <c r="U100" s="44" t="s">
        <v>124</v>
      </c>
      <c r="V100" s="44" t="s">
        <v>144</v>
      </c>
      <c r="W100" s="44" t="s">
        <v>157</v>
      </c>
      <c r="X100" s="43" t="b">
        <v>0</v>
      </c>
      <c r="Y100" s="43" t="b">
        <v>0</v>
      </c>
    </row>
    <row r="101" spans="1:25" s="72" customFormat="1" ht="12.75" hidden="1">
      <c r="A101" s="68">
        <v>5014</v>
      </c>
      <c r="B101" s="68" t="b">
        <v>0</v>
      </c>
      <c r="C101" s="68">
        <v>4921</v>
      </c>
      <c r="D101" s="69" t="s">
        <v>152</v>
      </c>
      <c r="E101" s="69" t="s">
        <v>158</v>
      </c>
      <c r="F101" s="69" t="s">
        <v>140</v>
      </c>
      <c r="G101" s="68">
        <v>7</v>
      </c>
      <c r="H101" s="68">
        <v>3</v>
      </c>
      <c r="I101" s="69" t="s">
        <v>159</v>
      </c>
      <c r="J101" s="69" t="s">
        <v>160</v>
      </c>
      <c r="K101" s="68">
        <v>1</v>
      </c>
      <c r="L101" s="69" t="s">
        <v>131</v>
      </c>
      <c r="M101" s="69" t="s">
        <v>121</v>
      </c>
      <c r="N101" s="70">
        <v>14931.7</v>
      </c>
      <c r="O101" s="71"/>
      <c r="P101" s="71"/>
      <c r="Q101" s="71"/>
      <c r="R101" s="68" t="b">
        <v>1</v>
      </c>
      <c r="S101" s="69" t="s">
        <v>123</v>
      </c>
      <c r="T101" s="69" t="s">
        <v>121</v>
      </c>
      <c r="U101" s="69" t="s">
        <v>124</v>
      </c>
      <c r="V101" s="69" t="s">
        <v>144</v>
      </c>
      <c r="W101" s="69" t="s">
        <v>145</v>
      </c>
      <c r="X101" s="68" t="b">
        <v>0</v>
      </c>
      <c r="Y101" s="68" t="b">
        <v>0</v>
      </c>
    </row>
    <row r="102" spans="1:25" s="57" customFormat="1" ht="12.75" hidden="1">
      <c r="A102" s="53">
        <v>5044</v>
      </c>
      <c r="B102" s="53" t="b">
        <v>0</v>
      </c>
      <c r="C102" s="53">
        <v>4951</v>
      </c>
      <c r="D102" s="54" t="s">
        <v>161</v>
      </c>
      <c r="E102" s="54" t="s">
        <v>153</v>
      </c>
      <c r="F102" s="54" t="s">
        <v>154</v>
      </c>
      <c r="G102" s="53">
        <v>1</v>
      </c>
      <c r="H102" s="53">
        <v>1</v>
      </c>
      <c r="I102" s="54" t="s">
        <v>162</v>
      </c>
      <c r="J102" s="54" t="s">
        <v>163</v>
      </c>
      <c r="K102" s="53">
        <v>1</v>
      </c>
      <c r="L102" s="54" t="s">
        <v>131</v>
      </c>
      <c r="M102" s="54" t="s">
        <v>121</v>
      </c>
      <c r="N102" s="55">
        <v>805</v>
      </c>
      <c r="O102" s="56"/>
      <c r="P102" s="56"/>
      <c r="Q102" s="56"/>
      <c r="R102" s="53" t="b">
        <v>1</v>
      </c>
      <c r="S102" s="54" t="s">
        <v>123</v>
      </c>
      <c r="T102" s="54" t="s">
        <v>121</v>
      </c>
      <c r="U102" s="54" t="s">
        <v>124</v>
      </c>
      <c r="V102" s="54" t="s">
        <v>125</v>
      </c>
      <c r="W102" s="54" t="s">
        <v>132</v>
      </c>
      <c r="X102" s="53" t="b">
        <v>0</v>
      </c>
      <c r="Y102" s="53" t="b">
        <v>0</v>
      </c>
    </row>
    <row r="103" spans="1:25" s="47" customFormat="1" ht="12.75" hidden="1">
      <c r="A103" s="43">
        <v>4552</v>
      </c>
      <c r="B103" s="43" t="b">
        <v>0</v>
      </c>
      <c r="C103" s="43">
        <v>4465</v>
      </c>
      <c r="D103" s="44" t="s">
        <v>164</v>
      </c>
      <c r="E103" s="44" t="s">
        <v>134</v>
      </c>
      <c r="F103" s="44" t="s">
        <v>118</v>
      </c>
      <c r="G103" s="43">
        <v>1</v>
      </c>
      <c r="H103" s="43">
        <v>1</v>
      </c>
      <c r="I103" s="44" t="s">
        <v>165</v>
      </c>
      <c r="J103" s="44" t="s">
        <v>121</v>
      </c>
      <c r="K103" s="43">
        <v>1</v>
      </c>
      <c r="L103" s="44" t="s">
        <v>122</v>
      </c>
      <c r="M103" s="44" t="s">
        <v>166</v>
      </c>
      <c r="N103" s="46"/>
      <c r="O103" s="46"/>
      <c r="P103" s="46"/>
      <c r="Q103" s="46"/>
      <c r="R103" s="43" t="b">
        <v>1</v>
      </c>
      <c r="S103" s="44" t="s">
        <v>123</v>
      </c>
      <c r="T103" s="44" t="s">
        <v>121</v>
      </c>
      <c r="U103" s="44" t="s">
        <v>124</v>
      </c>
      <c r="V103" s="44" t="s">
        <v>144</v>
      </c>
      <c r="W103" s="44" t="s">
        <v>157</v>
      </c>
      <c r="X103" s="43" t="b">
        <v>0</v>
      </c>
      <c r="Y103" s="43" t="b">
        <v>0</v>
      </c>
    </row>
    <row r="104" spans="1:25" s="77" customFormat="1" ht="12.75" hidden="1">
      <c r="A104" s="73">
        <v>4972</v>
      </c>
      <c r="B104" s="73" t="b">
        <v>0</v>
      </c>
      <c r="C104" s="73">
        <v>4879</v>
      </c>
      <c r="D104" s="74" t="s">
        <v>161</v>
      </c>
      <c r="E104" s="74" t="s">
        <v>134</v>
      </c>
      <c r="F104" s="74" t="s">
        <v>150</v>
      </c>
      <c r="G104" s="73">
        <v>6</v>
      </c>
      <c r="H104" s="73">
        <v>2</v>
      </c>
      <c r="I104" s="74" t="s">
        <v>167</v>
      </c>
      <c r="J104" s="74" t="s">
        <v>168</v>
      </c>
      <c r="K104" s="73">
        <v>1</v>
      </c>
      <c r="L104" s="74" t="s">
        <v>131</v>
      </c>
      <c r="M104" s="74" t="s">
        <v>121</v>
      </c>
      <c r="N104" s="75">
        <v>2080</v>
      </c>
      <c r="O104" s="76"/>
      <c r="P104" s="76"/>
      <c r="Q104" s="76"/>
      <c r="R104" s="73" t="b">
        <v>1</v>
      </c>
      <c r="S104" s="74" t="s">
        <v>123</v>
      </c>
      <c r="T104" s="74" t="s">
        <v>121</v>
      </c>
      <c r="U104" s="74" t="s">
        <v>124</v>
      </c>
      <c r="V104" s="74" t="s">
        <v>125</v>
      </c>
      <c r="W104" s="74" t="s">
        <v>169</v>
      </c>
      <c r="X104" s="73" t="b">
        <v>0</v>
      </c>
      <c r="Y104" s="73" t="b">
        <v>0</v>
      </c>
    </row>
    <row r="105" spans="1:25" s="47" customFormat="1" ht="12.75" hidden="1">
      <c r="A105" s="43">
        <v>4970</v>
      </c>
      <c r="B105" s="43" t="b">
        <v>0</v>
      </c>
      <c r="C105" s="43">
        <v>4877</v>
      </c>
      <c r="D105" s="44" t="s">
        <v>170</v>
      </c>
      <c r="E105" s="44" t="s">
        <v>128</v>
      </c>
      <c r="F105" s="44" t="s">
        <v>129</v>
      </c>
      <c r="G105" s="43">
        <v>1</v>
      </c>
      <c r="H105" s="43">
        <v>2</v>
      </c>
      <c r="I105" s="44" t="s">
        <v>171</v>
      </c>
      <c r="J105" s="44" t="s">
        <v>121</v>
      </c>
      <c r="K105" s="43">
        <v>1</v>
      </c>
      <c r="L105" s="44" t="s">
        <v>122</v>
      </c>
      <c r="M105" s="44" t="s">
        <v>121</v>
      </c>
      <c r="N105" s="45">
        <v>320</v>
      </c>
      <c r="O105" s="46"/>
      <c r="P105" s="46"/>
      <c r="Q105" s="46"/>
      <c r="R105" s="43" t="b">
        <v>1</v>
      </c>
      <c r="S105" s="44" t="s">
        <v>123</v>
      </c>
      <c r="T105" s="44" t="s">
        <v>121</v>
      </c>
      <c r="U105" s="44" t="s">
        <v>124</v>
      </c>
      <c r="V105" s="44" t="s">
        <v>144</v>
      </c>
      <c r="W105" s="44" t="s">
        <v>145</v>
      </c>
      <c r="X105" s="43" t="b">
        <v>0</v>
      </c>
      <c r="Y105" s="43" t="b">
        <v>0</v>
      </c>
    </row>
    <row r="106" spans="1:25" s="47" customFormat="1" ht="12.75" hidden="1">
      <c r="A106" s="43">
        <v>4968</v>
      </c>
      <c r="B106" s="43" t="b">
        <v>0</v>
      </c>
      <c r="C106" s="43">
        <v>4875</v>
      </c>
      <c r="D106" s="44" t="s">
        <v>172</v>
      </c>
      <c r="E106" s="44" t="s">
        <v>158</v>
      </c>
      <c r="F106" s="44" t="s">
        <v>134</v>
      </c>
      <c r="G106" s="43">
        <v>1</v>
      </c>
      <c r="H106" s="43">
        <v>1</v>
      </c>
      <c r="I106" s="44" t="s">
        <v>173</v>
      </c>
      <c r="J106" s="44" t="s">
        <v>174</v>
      </c>
      <c r="K106" s="43">
        <v>1</v>
      </c>
      <c r="L106" s="44" t="s">
        <v>122</v>
      </c>
      <c r="M106" s="44" t="s">
        <v>121</v>
      </c>
      <c r="N106" s="46"/>
      <c r="O106" s="45">
        <v>300</v>
      </c>
      <c r="P106" s="46"/>
      <c r="Q106" s="46"/>
      <c r="R106" s="43" t="b">
        <v>1</v>
      </c>
      <c r="S106" s="44" t="s">
        <v>123</v>
      </c>
      <c r="T106" s="44" t="s">
        <v>121</v>
      </c>
      <c r="U106" s="44" t="s">
        <v>136</v>
      </c>
      <c r="V106" s="44" t="s">
        <v>137</v>
      </c>
      <c r="W106" s="44" t="s">
        <v>138</v>
      </c>
      <c r="X106" s="43" t="b">
        <v>0</v>
      </c>
      <c r="Y106" s="43" t="b">
        <v>0</v>
      </c>
    </row>
    <row r="107" spans="1:25" s="47" customFormat="1" ht="12.75" hidden="1">
      <c r="A107" s="43">
        <v>4940</v>
      </c>
      <c r="B107" s="43" t="b">
        <v>0</v>
      </c>
      <c r="C107" s="43">
        <v>4848</v>
      </c>
      <c r="D107" s="44" t="s">
        <v>175</v>
      </c>
      <c r="E107" s="44" t="s">
        <v>129</v>
      </c>
      <c r="F107" s="44" t="s">
        <v>153</v>
      </c>
      <c r="G107" s="43">
        <v>1</v>
      </c>
      <c r="H107" s="43">
        <v>1</v>
      </c>
      <c r="I107" s="44" t="s">
        <v>176</v>
      </c>
      <c r="J107" s="44" t="s">
        <v>177</v>
      </c>
      <c r="K107" s="43">
        <v>1</v>
      </c>
      <c r="L107" s="44" t="s">
        <v>122</v>
      </c>
      <c r="M107" s="44" t="s">
        <v>121</v>
      </c>
      <c r="N107" s="46"/>
      <c r="O107" s="45">
        <v>350</v>
      </c>
      <c r="P107" s="46"/>
      <c r="Q107" s="46"/>
      <c r="R107" s="43" t="b">
        <v>1</v>
      </c>
      <c r="S107" s="44" t="s">
        <v>123</v>
      </c>
      <c r="T107" s="44" t="s">
        <v>121</v>
      </c>
      <c r="U107" s="44" t="s">
        <v>136</v>
      </c>
      <c r="V107" s="44" t="s">
        <v>137</v>
      </c>
      <c r="W107" s="44" t="s">
        <v>138</v>
      </c>
      <c r="X107" s="43" t="b">
        <v>0</v>
      </c>
      <c r="Y107" s="43" t="b">
        <v>0</v>
      </c>
    </row>
    <row r="108" spans="1:25" s="47" customFormat="1" ht="12.75" hidden="1">
      <c r="A108" s="43">
        <v>4931</v>
      </c>
      <c r="B108" s="43" t="b">
        <v>0</v>
      </c>
      <c r="C108" s="43">
        <v>4839</v>
      </c>
      <c r="D108" s="44" t="s">
        <v>178</v>
      </c>
      <c r="E108" s="44" t="s">
        <v>153</v>
      </c>
      <c r="F108" s="44" t="s">
        <v>154</v>
      </c>
      <c r="G108" s="43">
        <v>1</v>
      </c>
      <c r="H108" s="43">
        <v>1</v>
      </c>
      <c r="I108" s="44" t="s">
        <v>171</v>
      </c>
      <c r="J108" s="44" t="s">
        <v>121</v>
      </c>
      <c r="K108" s="43">
        <v>1</v>
      </c>
      <c r="L108" s="44" t="s">
        <v>122</v>
      </c>
      <c r="M108" s="44" t="s">
        <v>121</v>
      </c>
      <c r="N108" s="45">
        <v>360</v>
      </c>
      <c r="O108" s="46"/>
      <c r="P108" s="46"/>
      <c r="Q108" s="46"/>
      <c r="R108" s="43" t="b">
        <v>1</v>
      </c>
      <c r="S108" s="44" t="s">
        <v>123</v>
      </c>
      <c r="T108" s="44" t="s">
        <v>121</v>
      </c>
      <c r="U108" s="44" t="s">
        <v>124</v>
      </c>
      <c r="V108" s="44" t="s">
        <v>144</v>
      </c>
      <c r="W108" s="44" t="s">
        <v>145</v>
      </c>
      <c r="X108" s="43" t="b">
        <v>0</v>
      </c>
      <c r="Y108" s="43" t="b">
        <v>0</v>
      </c>
    </row>
    <row r="109" spans="1:25" s="47" customFormat="1" ht="12.75" hidden="1">
      <c r="A109" s="43">
        <v>4502</v>
      </c>
      <c r="B109" s="43" t="b">
        <v>0</v>
      </c>
      <c r="C109" s="43">
        <v>4415</v>
      </c>
      <c r="D109" s="44" t="s">
        <v>179</v>
      </c>
      <c r="E109" s="44" t="s">
        <v>158</v>
      </c>
      <c r="F109" s="44" t="s">
        <v>134</v>
      </c>
      <c r="G109" s="43">
        <v>1</v>
      </c>
      <c r="H109" s="43">
        <v>2</v>
      </c>
      <c r="I109" s="44" t="s">
        <v>180</v>
      </c>
      <c r="J109" s="44" t="s">
        <v>121</v>
      </c>
      <c r="K109" s="43">
        <v>1</v>
      </c>
      <c r="L109" s="44" t="s">
        <v>131</v>
      </c>
      <c r="M109" s="44" t="s">
        <v>121</v>
      </c>
      <c r="N109" s="45">
        <v>640</v>
      </c>
      <c r="O109" s="46"/>
      <c r="P109" s="46"/>
      <c r="Q109" s="46"/>
      <c r="R109" s="43" t="b">
        <v>1</v>
      </c>
      <c r="S109" s="44" t="s">
        <v>123</v>
      </c>
      <c r="T109" s="44" t="s">
        <v>121</v>
      </c>
      <c r="U109" s="44" t="s">
        <v>124</v>
      </c>
      <c r="V109" s="44" t="s">
        <v>144</v>
      </c>
      <c r="W109" s="44" t="s">
        <v>145</v>
      </c>
      <c r="X109" s="43" t="b">
        <v>0</v>
      </c>
      <c r="Y109" s="43" t="b">
        <v>0</v>
      </c>
    </row>
    <row r="110" spans="1:25" s="47" customFormat="1" ht="12.75" hidden="1">
      <c r="A110" s="43">
        <v>5369</v>
      </c>
      <c r="B110" s="43" t="b">
        <v>0</v>
      </c>
      <c r="C110" s="43">
        <v>5276</v>
      </c>
      <c r="D110" s="44" t="s">
        <v>181</v>
      </c>
      <c r="E110" s="44" t="s">
        <v>134</v>
      </c>
      <c r="F110" s="44" t="s">
        <v>119</v>
      </c>
      <c r="G110" s="43">
        <v>2</v>
      </c>
      <c r="H110" s="43">
        <v>2</v>
      </c>
      <c r="I110" s="44" t="s">
        <v>182</v>
      </c>
      <c r="J110" s="44" t="s">
        <v>121</v>
      </c>
      <c r="K110" s="43">
        <v>1</v>
      </c>
      <c r="L110" s="44" t="s">
        <v>131</v>
      </c>
      <c r="M110" s="44" t="s">
        <v>121</v>
      </c>
      <c r="N110" s="45">
        <v>640</v>
      </c>
      <c r="O110" s="46"/>
      <c r="P110" s="46"/>
      <c r="Q110" s="46"/>
      <c r="R110" s="43" t="b">
        <v>1</v>
      </c>
      <c r="S110" s="44" t="s">
        <v>123</v>
      </c>
      <c r="T110" s="44" t="s">
        <v>121</v>
      </c>
      <c r="U110" s="44" t="s">
        <v>124</v>
      </c>
      <c r="V110" s="44" t="s">
        <v>144</v>
      </c>
      <c r="W110" s="44" t="s">
        <v>145</v>
      </c>
      <c r="X110" s="43" t="b">
        <v>0</v>
      </c>
      <c r="Y110" s="43" t="b">
        <v>0</v>
      </c>
    </row>
    <row r="111" spans="1:25" s="47" customFormat="1" ht="12.75" hidden="1">
      <c r="A111" s="43">
        <v>5609</v>
      </c>
      <c r="B111" s="43" t="b">
        <v>0</v>
      </c>
      <c r="C111" s="43">
        <v>5513</v>
      </c>
      <c r="D111" s="44" t="s">
        <v>183</v>
      </c>
      <c r="E111" s="44" t="s">
        <v>128</v>
      </c>
      <c r="F111" s="44" t="s">
        <v>129</v>
      </c>
      <c r="G111" s="43">
        <v>1</v>
      </c>
      <c r="H111" s="43">
        <v>1</v>
      </c>
      <c r="I111" s="44" t="s">
        <v>184</v>
      </c>
      <c r="J111" s="44" t="s">
        <v>185</v>
      </c>
      <c r="K111" s="43">
        <v>1</v>
      </c>
      <c r="L111" s="44" t="s">
        <v>131</v>
      </c>
      <c r="M111" s="44" t="s">
        <v>121</v>
      </c>
      <c r="N111" s="45">
        <v>510</v>
      </c>
      <c r="O111" s="46"/>
      <c r="P111" s="46"/>
      <c r="Q111" s="46"/>
      <c r="R111" s="43" t="b">
        <v>1</v>
      </c>
      <c r="S111" s="44" t="s">
        <v>123</v>
      </c>
      <c r="T111" s="44" t="s">
        <v>121</v>
      </c>
      <c r="U111" s="44" t="s">
        <v>124</v>
      </c>
      <c r="V111" s="44" t="s">
        <v>144</v>
      </c>
      <c r="W111" s="44" t="s">
        <v>157</v>
      </c>
      <c r="X111" s="43" t="b">
        <v>0</v>
      </c>
      <c r="Y111" s="43" t="b">
        <v>0</v>
      </c>
    </row>
    <row r="112" spans="1:25" s="52" customFormat="1" ht="4.5" customHeight="1" hidden="1">
      <c r="A112" s="48">
        <v>5563</v>
      </c>
      <c r="B112" s="48" t="b">
        <v>0</v>
      </c>
      <c r="C112" s="48">
        <v>5468</v>
      </c>
      <c r="D112" s="49" t="s">
        <v>186</v>
      </c>
      <c r="E112" s="49" t="s">
        <v>128</v>
      </c>
      <c r="F112" s="49" t="s">
        <v>153</v>
      </c>
      <c r="G112" s="48">
        <v>2</v>
      </c>
      <c r="H112" s="48">
        <v>1</v>
      </c>
      <c r="I112" s="49" t="s">
        <v>187</v>
      </c>
      <c r="J112" s="49" t="s">
        <v>188</v>
      </c>
      <c r="K112" s="48">
        <v>1</v>
      </c>
      <c r="L112" s="49" t="s">
        <v>131</v>
      </c>
      <c r="M112" s="49" t="s">
        <v>121</v>
      </c>
      <c r="N112" s="50">
        <v>1297.12</v>
      </c>
      <c r="O112" s="51"/>
      <c r="P112" s="51"/>
      <c r="Q112" s="51"/>
      <c r="R112" s="48" t="b">
        <v>1</v>
      </c>
      <c r="S112" s="49" t="s">
        <v>123</v>
      </c>
      <c r="T112" s="49" t="s">
        <v>121</v>
      </c>
      <c r="U112" s="49" t="s">
        <v>124</v>
      </c>
      <c r="V112" s="49" t="s">
        <v>125</v>
      </c>
      <c r="W112" s="49" t="s">
        <v>189</v>
      </c>
      <c r="X112" s="48" t="b">
        <v>0</v>
      </c>
      <c r="Y112" s="48" t="b">
        <v>0</v>
      </c>
    </row>
    <row r="113" spans="1:25" s="47" customFormat="1" ht="12.75" hidden="1">
      <c r="A113" s="43">
        <v>5539</v>
      </c>
      <c r="B113" s="43" t="b">
        <v>0</v>
      </c>
      <c r="C113" s="43">
        <v>5444</v>
      </c>
      <c r="D113" s="44" t="s">
        <v>190</v>
      </c>
      <c r="E113" s="44" t="s">
        <v>128</v>
      </c>
      <c r="F113" s="44" t="s">
        <v>129</v>
      </c>
      <c r="G113" s="43">
        <v>1</v>
      </c>
      <c r="H113" s="43">
        <v>1</v>
      </c>
      <c r="I113" s="44" t="s">
        <v>191</v>
      </c>
      <c r="J113" s="44" t="s">
        <v>192</v>
      </c>
      <c r="K113" s="43">
        <v>1</v>
      </c>
      <c r="L113" s="44" t="s">
        <v>131</v>
      </c>
      <c r="M113" s="44" t="s">
        <v>121</v>
      </c>
      <c r="N113" s="45">
        <v>370</v>
      </c>
      <c r="O113" s="46"/>
      <c r="P113" s="46"/>
      <c r="Q113" s="46"/>
      <c r="R113" s="43" t="b">
        <v>1</v>
      </c>
      <c r="S113" s="44" t="s">
        <v>123</v>
      </c>
      <c r="T113" s="44" t="s">
        <v>121</v>
      </c>
      <c r="U113" s="44" t="s">
        <v>124</v>
      </c>
      <c r="V113" s="44" t="s">
        <v>144</v>
      </c>
      <c r="W113" s="44" t="s">
        <v>157</v>
      </c>
      <c r="X113" s="43" t="b">
        <v>0</v>
      </c>
      <c r="Y113" s="43" t="b">
        <v>0</v>
      </c>
    </row>
    <row r="114" spans="1:25" s="47" customFormat="1" ht="12.75" hidden="1">
      <c r="A114" s="43">
        <v>5486</v>
      </c>
      <c r="B114" s="43" t="b">
        <v>0</v>
      </c>
      <c r="C114" s="43">
        <v>5393</v>
      </c>
      <c r="D114" s="44" t="s">
        <v>193</v>
      </c>
      <c r="E114" s="44" t="s">
        <v>194</v>
      </c>
      <c r="F114" s="44" t="s">
        <v>195</v>
      </c>
      <c r="G114" s="43">
        <v>1</v>
      </c>
      <c r="H114" s="43">
        <v>2</v>
      </c>
      <c r="I114" s="44" t="s">
        <v>182</v>
      </c>
      <c r="J114" s="44" t="s">
        <v>121</v>
      </c>
      <c r="K114" s="46"/>
      <c r="L114" s="44" t="s">
        <v>131</v>
      </c>
      <c r="M114" s="44" t="s">
        <v>121</v>
      </c>
      <c r="N114" s="45">
        <v>320</v>
      </c>
      <c r="O114" s="46"/>
      <c r="P114" s="46"/>
      <c r="Q114" s="46"/>
      <c r="R114" s="43" t="b">
        <v>1</v>
      </c>
      <c r="S114" s="44" t="s">
        <v>123</v>
      </c>
      <c r="T114" s="44" t="s">
        <v>121</v>
      </c>
      <c r="U114" s="44" t="s">
        <v>124</v>
      </c>
      <c r="V114" s="44" t="s">
        <v>144</v>
      </c>
      <c r="W114" s="44" t="s">
        <v>145</v>
      </c>
      <c r="X114" s="43" t="b">
        <v>0</v>
      </c>
      <c r="Y114" s="43" t="b">
        <v>0</v>
      </c>
    </row>
    <row r="115" spans="1:25" s="47" customFormat="1" ht="12.75" hidden="1">
      <c r="A115" s="43">
        <v>5464</v>
      </c>
      <c r="B115" s="43" t="b">
        <v>0</v>
      </c>
      <c r="C115" s="43">
        <v>5371</v>
      </c>
      <c r="D115" s="44" t="s">
        <v>196</v>
      </c>
      <c r="E115" s="44" t="s">
        <v>153</v>
      </c>
      <c r="F115" s="44" t="s">
        <v>154</v>
      </c>
      <c r="G115" s="43">
        <v>1</v>
      </c>
      <c r="H115" s="43">
        <v>1</v>
      </c>
      <c r="I115" s="44" t="s">
        <v>197</v>
      </c>
      <c r="J115" s="44" t="s">
        <v>198</v>
      </c>
      <c r="K115" s="43">
        <v>1</v>
      </c>
      <c r="L115" s="44" t="s">
        <v>131</v>
      </c>
      <c r="M115" s="44" t="s">
        <v>121</v>
      </c>
      <c r="N115" s="45">
        <v>360</v>
      </c>
      <c r="O115" s="46"/>
      <c r="P115" s="46"/>
      <c r="Q115" s="46"/>
      <c r="R115" s="43" t="b">
        <v>1</v>
      </c>
      <c r="S115" s="44" t="s">
        <v>123</v>
      </c>
      <c r="T115" s="44" t="s">
        <v>121</v>
      </c>
      <c r="U115" s="44" t="s">
        <v>124</v>
      </c>
      <c r="V115" s="44" t="s">
        <v>144</v>
      </c>
      <c r="W115" s="44" t="s">
        <v>157</v>
      </c>
      <c r="X115" s="43" t="b">
        <v>0</v>
      </c>
      <c r="Y115" s="43" t="b">
        <v>0</v>
      </c>
    </row>
    <row r="116" spans="1:25" s="62" customFormat="1" ht="12.75" hidden="1">
      <c r="A116" s="58">
        <v>4844</v>
      </c>
      <c r="B116" s="58" t="b">
        <v>0</v>
      </c>
      <c r="C116" s="58">
        <v>4753</v>
      </c>
      <c r="D116" s="59" t="s">
        <v>199</v>
      </c>
      <c r="E116" s="59" t="s">
        <v>158</v>
      </c>
      <c r="F116" s="59" t="s">
        <v>129</v>
      </c>
      <c r="G116" s="58">
        <v>5</v>
      </c>
      <c r="H116" s="58">
        <v>2</v>
      </c>
      <c r="I116" s="59" t="s">
        <v>200</v>
      </c>
      <c r="J116" s="59" t="s">
        <v>121</v>
      </c>
      <c r="K116" s="58">
        <v>1</v>
      </c>
      <c r="L116" s="59" t="s">
        <v>131</v>
      </c>
      <c r="M116" s="59" t="s">
        <v>121</v>
      </c>
      <c r="N116" s="60">
        <v>5525.94</v>
      </c>
      <c r="O116" s="61"/>
      <c r="P116" s="61"/>
      <c r="Q116" s="61"/>
      <c r="R116" s="58" t="b">
        <v>1</v>
      </c>
      <c r="S116" s="59" t="s">
        <v>123</v>
      </c>
      <c r="T116" s="59" t="s">
        <v>121</v>
      </c>
      <c r="U116" s="59" t="s">
        <v>124</v>
      </c>
      <c r="V116" s="59" t="s">
        <v>125</v>
      </c>
      <c r="W116" s="59" t="s">
        <v>169</v>
      </c>
      <c r="X116" s="58" t="b">
        <v>0</v>
      </c>
      <c r="Y116" s="58" t="b">
        <v>0</v>
      </c>
    </row>
    <row r="117" spans="1:25" s="47" customFormat="1" ht="12.75" hidden="1">
      <c r="A117" s="43">
        <v>5380</v>
      </c>
      <c r="B117" s="43" t="b">
        <v>0</v>
      </c>
      <c r="C117" s="43">
        <v>5287</v>
      </c>
      <c r="D117" s="44" t="s">
        <v>201</v>
      </c>
      <c r="E117" s="44" t="s">
        <v>202</v>
      </c>
      <c r="F117" s="44" t="s">
        <v>158</v>
      </c>
      <c r="G117" s="46"/>
      <c r="H117" s="43">
        <v>1</v>
      </c>
      <c r="I117" s="44" t="s">
        <v>203</v>
      </c>
      <c r="J117" s="44" t="s">
        <v>121</v>
      </c>
      <c r="K117" s="43">
        <v>1</v>
      </c>
      <c r="L117" s="44" t="s">
        <v>122</v>
      </c>
      <c r="M117" s="44" t="s">
        <v>121</v>
      </c>
      <c r="N117" s="45">
        <v>360</v>
      </c>
      <c r="O117" s="46"/>
      <c r="P117" s="46"/>
      <c r="Q117" s="46"/>
      <c r="R117" s="43" t="b">
        <v>1</v>
      </c>
      <c r="S117" s="44" t="s">
        <v>123</v>
      </c>
      <c r="T117" s="44" t="s">
        <v>121</v>
      </c>
      <c r="U117" s="44" t="s">
        <v>124</v>
      </c>
      <c r="V117" s="44" t="s">
        <v>144</v>
      </c>
      <c r="W117" s="44" t="s">
        <v>148</v>
      </c>
      <c r="X117" s="43" t="b">
        <v>0</v>
      </c>
      <c r="Y117" s="43" t="b">
        <v>0</v>
      </c>
    </row>
    <row r="118" spans="1:25" s="47" customFormat="1" ht="12.75" hidden="1">
      <c r="A118" s="43">
        <v>5621</v>
      </c>
      <c r="B118" s="43" t="b">
        <v>0</v>
      </c>
      <c r="C118" s="43">
        <v>5525</v>
      </c>
      <c r="D118" s="44" t="s">
        <v>204</v>
      </c>
      <c r="E118" s="44" t="s">
        <v>118</v>
      </c>
      <c r="F118" s="44" t="s">
        <v>119</v>
      </c>
      <c r="G118" s="43">
        <v>1</v>
      </c>
      <c r="H118" s="43">
        <v>1</v>
      </c>
      <c r="I118" s="44" t="s">
        <v>191</v>
      </c>
      <c r="J118" s="44" t="s">
        <v>205</v>
      </c>
      <c r="K118" s="43">
        <v>1</v>
      </c>
      <c r="L118" s="44" t="s">
        <v>131</v>
      </c>
      <c r="M118" s="44" t="s">
        <v>121</v>
      </c>
      <c r="N118" s="45">
        <v>510</v>
      </c>
      <c r="O118" s="46"/>
      <c r="P118" s="46"/>
      <c r="Q118" s="46"/>
      <c r="R118" s="43" t="b">
        <v>1</v>
      </c>
      <c r="S118" s="44" t="s">
        <v>123</v>
      </c>
      <c r="T118" s="44" t="s">
        <v>121</v>
      </c>
      <c r="U118" s="44" t="s">
        <v>124</v>
      </c>
      <c r="V118" s="44" t="s">
        <v>144</v>
      </c>
      <c r="W118" s="44" t="s">
        <v>157</v>
      </c>
      <c r="X118" s="43" t="b">
        <v>0</v>
      </c>
      <c r="Y118" s="43" t="b">
        <v>0</v>
      </c>
    </row>
    <row r="119" spans="1:25" s="47" customFormat="1" ht="12.75" hidden="1">
      <c r="A119" s="43">
        <v>5329</v>
      </c>
      <c r="B119" s="43" t="b">
        <v>0</v>
      </c>
      <c r="C119" s="43">
        <v>5236</v>
      </c>
      <c r="D119" s="44" t="s">
        <v>206</v>
      </c>
      <c r="E119" s="44" t="s">
        <v>158</v>
      </c>
      <c r="F119" s="44" t="s">
        <v>134</v>
      </c>
      <c r="G119" s="43">
        <v>1</v>
      </c>
      <c r="H119" s="43">
        <v>2</v>
      </c>
      <c r="I119" s="44" t="s">
        <v>182</v>
      </c>
      <c r="J119" s="44" t="s">
        <v>121</v>
      </c>
      <c r="K119" s="43">
        <v>1</v>
      </c>
      <c r="L119" s="44" t="s">
        <v>131</v>
      </c>
      <c r="M119" s="44" t="s">
        <v>121</v>
      </c>
      <c r="N119" s="45">
        <v>640</v>
      </c>
      <c r="O119" s="46"/>
      <c r="P119" s="46"/>
      <c r="Q119" s="46"/>
      <c r="R119" s="43" t="b">
        <v>1</v>
      </c>
      <c r="S119" s="44" t="s">
        <v>123</v>
      </c>
      <c r="T119" s="44" t="s">
        <v>121</v>
      </c>
      <c r="U119" s="44" t="s">
        <v>124</v>
      </c>
      <c r="V119" s="44" t="s">
        <v>144</v>
      </c>
      <c r="W119" s="44" t="s">
        <v>145</v>
      </c>
      <c r="X119" s="43" t="b">
        <v>0</v>
      </c>
      <c r="Y119" s="43" t="b">
        <v>0</v>
      </c>
    </row>
    <row r="120" spans="1:25" s="47" customFormat="1" ht="12.75" hidden="1">
      <c r="A120" s="43">
        <v>5250</v>
      </c>
      <c r="B120" s="43" t="b">
        <v>0</v>
      </c>
      <c r="C120" s="43">
        <v>5157</v>
      </c>
      <c r="D120" s="44" t="s">
        <v>207</v>
      </c>
      <c r="E120" s="44" t="s">
        <v>128</v>
      </c>
      <c r="F120" s="44" t="s">
        <v>195</v>
      </c>
      <c r="G120" s="43">
        <v>2</v>
      </c>
      <c r="H120" s="43">
        <v>1</v>
      </c>
      <c r="I120" s="44" t="s">
        <v>208</v>
      </c>
      <c r="J120" s="44" t="s">
        <v>209</v>
      </c>
      <c r="K120" s="43">
        <v>1</v>
      </c>
      <c r="L120" s="44" t="s">
        <v>122</v>
      </c>
      <c r="M120" s="44" t="s">
        <v>121</v>
      </c>
      <c r="N120" s="45">
        <v>860</v>
      </c>
      <c r="O120" s="46"/>
      <c r="P120" s="46"/>
      <c r="Q120" s="46"/>
      <c r="R120" s="43" t="b">
        <v>1</v>
      </c>
      <c r="S120" s="44" t="s">
        <v>123</v>
      </c>
      <c r="T120" s="44" t="s">
        <v>121</v>
      </c>
      <c r="U120" s="44" t="s">
        <v>124</v>
      </c>
      <c r="V120" s="44" t="s">
        <v>144</v>
      </c>
      <c r="W120" s="44" t="s">
        <v>148</v>
      </c>
      <c r="X120" s="43" t="b">
        <v>0</v>
      </c>
      <c r="Y120" s="43" t="b">
        <v>0</v>
      </c>
    </row>
    <row r="121" spans="1:25" s="47" customFormat="1" ht="12.75" hidden="1">
      <c r="A121" s="43">
        <v>5249</v>
      </c>
      <c r="B121" s="43" t="b">
        <v>0</v>
      </c>
      <c r="C121" s="43">
        <v>5156</v>
      </c>
      <c r="D121" s="44" t="s">
        <v>207</v>
      </c>
      <c r="E121" s="44" t="s">
        <v>158</v>
      </c>
      <c r="F121" s="44" t="s">
        <v>210</v>
      </c>
      <c r="G121" s="43">
        <v>1</v>
      </c>
      <c r="H121" s="43">
        <v>1</v>
      </c>
      <c r="I121" s="44" t="s">
        <v>211</v>
      </c>
      <c r="J121" s="44" t="s">
        <v>121</v>
      </c>
      <c r="K121" s="43">
        <v>1</v>
      </c>
      <c r="L121" s="44" t="s">
        <v>131</v>
      </c>
      <c r="M121" s="44" t="s">
        <v>121</v>
      </c>
      <c r="N121" s="45">
        <v>1080</v>
      </c>
      <c r="O121" s="46"/>
      <c r="P121" s="46"/>
      <c r="Q121" s="46"/>
      <c r="R121" s="43" t="b">
        <v>1</v>
      </c>
      <c r="S121" s="44" t="s">
        <v>123</v>
      </c>
      <c r="T121" s="44" t="s">
        <v>121</v>
      </c>
      <c r="U121" s="44" t="s">
        <v>124</v>
      </c>
      <c r="V121" s="44" t="s">
        <v>144</v>
      </c>
      <c r="W121" s="44" t="s">
        <v>157</v>
      </c>
      <c r="X121" s="43" t="b">
        <v>0</v>
      </c>
      <c r="Y121" s="43" t="b">
        <v>0</v>
      </c>
    </row>
    <row r="122" spans="1:25" s="47" customFormat="1" ht="12.75" hidden="1">
      <c r="A122" s="43">
        <v>5248</v>
      </c>
      <c r="B122" s="43" t="b">
        <v>0</v>
      </c>
      <c r="C122" s="43">
        <v>5155</v>
      </c>
      <c r="D122" s="44" t="s">
        <v>212</v>
      </c>
      <c r="E122" s="44" t="s">
        <v>128</v>
      </c>
      <c r="F122" s="44" t="s">
        <v>129</v>
      </c>
      <c r="G122" s="43">
        <v>1</v>
      </c>
      <c r="H122" s="43">
        <v>1</v>
      </c>
      <c r="I122" s="44" t="s">
        <v>213</v>
      </c>
      <c r="J122" s="44" t="s">
        <v>121</v>
      </c>
      <c r="K122" s="43">
        <v>1</v>
      </c>
      <c r="L122" s="44" t="s">
        <v>122</v>
      </c>
      <c r="M122" s="44" t="s">
        <v>121</v>
      </c>
      <c r="N122" s="46"/>
      <c r="O122" s="45">
        <v>300</v>
      </c>
      <c r="P122" s="46"/>
      <c r="Q122" s="46"/>
      <c r="R122" s="43" t="b">
        <v>1</v>
      </c>
      <c r="S122" s="44" t="s">
        <v>123</v>
      </c>
      <c r="T122" s="44" t="s">
        <v>121</v>
      </c>
      <c r="U122" s="44" t="s">
        <v>136</v>
      </c>
      <c r="V122" s="44" t="s">
        <v>137</v>
      </c>
      <c r="W122" s="44" t="s">
        <v>138</v>
      </c>
      <c r="X122" s="43" t="b">
        <v>0</v>
      </c>
      <c r="Y122" s="43" t="b">
        <v>0</v>
      </c>
    </row>
    <row r="123" spans="1:25" s="72" customFormat="1" ht="12.75" hidden="1">
      <c r="A123" s="68">
        <v>5126</v>
      </c>
      <c r="B123" s="68" t="b">
        <v>0</v>
      </c>
      <c r="C123" s="68">
        <v>5033</v>
      </c>
      <c r="D123" s="69" t="s">
        <v>214</v>
      </c>
      <c r="E123" s="69" t="s">
        <v>128</v>
      </c>
      <c r="F123" s="69" t="s">
        <v>129</v>
      </c>
      <c r="G123" s="68">
        <v>1</v>
      </c>
      <c r="H123" s="68">
        <v>2</v>
      </c>
      <c r="I123" s="69" t="s">
        <v>215</v>
      </c>
      <c r="J123" s="69" t="s">
        <v>216</v>
      </c>
      <c r="K123" s="68">
        <v>1</v>
      </c>
      <c r="L123" s="69" t="s">
        <v>131</v>
      </c>
      <c r="M123" s="69" t="s">
        <v>121</v>
      </c>
      <c r="N123" s="70">
        <v>4254.67</v>
      </c>
      <c r="O123" s="71"/>
      <c r="P123" s="71"/>
      <c r="Q123" s="71"/>
      <c r="R123" s="68" t="b">
        <v>1</v>
      </c>
      <c r="S123" s="69" t="s">
        <v>123</v>
      </c>
      <c r="T123" s="69" t="s">
        <v>121</v>
      </c>
      <c r="U123" s="69" t="s">
        <v>124</v>
      </c>
      <c r="V123" s="69" t="s">
        <v>144</v>
      </c>
      <c r="W123" s="69" t="s">
        <v>145</v>
      </c>
      <c r="X123" s="68" t="b">
        <v>0</v>
      </c>
      <c r="Y123" s="68" t="b">
        <v>0</v>
      </c>
    </row>
    <row r="124" spans="1:25" s="47" customFormat="1" ht="12.75" hidden="1">
      <c r="A124" s="43">
        <v>5105</v>
      </c>
      <c r="B124" s="43" t="b">
        <v>0</v>
      </c>
      <c r="C124" s="43">
        <v>5012</v>
      </c>
      <c r="D124" s="44" t="s">
        <v>217</v>
      </c>
      <c r="E124" s="44" t="s">
        <v>218</v>
      </c>
      <c r="F124" s="44" t="s">
        <v>140</v>
      </c>
      <c r="G124" s="43">
        <v>2</v>
      </c>
      <c r="H124" s="43">
        <v>3</v>
      </c>
      <c r="I124" s="44" t="s">
        <v>219</v>
      </c>
      <c r="J124" s="44" t="s">
        <v>220</v>
      </c>
      <c r="K124" s="43">
        <v>1</v>
      </c>
      <c r="L124" s="44" t="s">
        <v>131</v>
      </c>
      <c r="M124" s="44" t="s">
        <v>121</v>
      </c>
      <c r="N124" s="45">
        <v>1002.26</v>
      </c>
      <c r="O124" s="46"/>
      <c r="P124" s="46"/>
      <c r="Q124" s="46"/>
      <c r="R124" s="43" t="b">
        <v>1</v>
      </c>
      <c r="S124" s="44" t="s">
        <v>123</v>
      </c>
      <c r="T124" s="44" t="s">
        <v>121</v>
      </c>
      <c r="U124" s="44" t="s">
        <v>124</v>
      </c>
      <c r="V124" s="44" t="s">
        <v>144</v>
      </c>
      <c r="W124" s="44" t="s">
        <v>145</v>
      </c>
      <c r="X124" s="43" t="b">
        <v>0</v>
      </c>
      <c r="Y124" s="43" t="b">
        <v>0</v>
      </c>
    </row>
    <row r="125" spans="1:25" s="47" customFormat="1" ht="12.75" hidden="1">
      <c r="A125" s="43">
        <v>5392</v>
      </c>
      <c r="B125" s="43" t="b">
        <v>0</v>
      </c>
      <c r="C125" s="43">
        <v>5299</v>
      </c>
      <c r="D125" s="44" t="s">
        <v>221</v>
      </c>
      <c r="E125" s="44" t="s">
        <v>128</v>
      </c>
      <c r="F125" s="44" t="s">
        <v>129</v>
      </c>
      <c r="G125" s="43">
        <v>1</v>
      </c>
      <c r="H125" s="43">
        <v>2</v>
      </c>
      <c r="I125" s="44" t="s">
        <v>222</v>
      </c>
      <c r="J125" s="44" t="s">
        <v>121</v>
      </c>
      <c r="K125" s="43">
        <v>1</v>
      </c>
      <c r="L125" s="44" t="s">
        <v>131</v>
      </c>
      <c r="M125" s="44" t="s">
        <v>121</v>
      </c>
      <c r="N125" s="45">
        <v>640</v>
      </c>
      <c r="O125" s="46"/>
      <c r="P125" s="46"/>
      <c r="Q125" s="46"/>
      <c r="R125" s="43" t="b">
        <v>1</v>
      </c>
      <c r="S125" s="44" t="s">
        <v>123</v>
      </c>
      <c r="T125" s="44" t="s">
        <v>121</v>
      </c>
      <c r="U125" s="44" t="s">
        <v>124</v>
      </c>
      <c r="V125" s="44" t="s">
        <v>144</v>
      </c>
      <c r="W125" s="44" t="s">
        <v>148</v>
      </c>
      <c r="X125" s="43" t="b">
        <v>0</v>
      </c>
      <c r="Y125" s="43" t="b">
        <v>0</v>
      </c>
    </row>
    <row r="126" ht="12.75" hidden="1"/>
    <row r="127" ht="12.75" hidden="1"/>
    <row r="128" spans="1:14" s="72" customFormat="1" ht="12.75" hidden="1">
      <c r="A128" s="72">
        <v>5646</v>
      </c>
      <c r="D128" s="79">
        <v>41998</v>
      </c>
      <c r="I128" s="80" t="s">
        <v>225</v>
      </c>
      <c r="N128" s="72">
        <v>2939.62</v>
      </c>
    </row>
    <row r="129" spans="1:14" s="72" customFormat="1" ht="12.75" hidden="1">
      <c r="A129" s="72">
        <v>5636</v>
      </c>
      <c r="D129" s="79">
        <v>41998</v>
      </c>
      <c r="I129" s="80" t="s">
        <v>225</v>
      </c>
      <c r="N129" s="72">
        <v>1412</v>
      </c>
    </row>
    <row r="130" spans="1:14" s="72" customFormat="1" ht="12.75" hidden="1">
      <c r="A130" s="72">
        <v>5595</v>
      </c>
      <c r="D130" s="79">
        <v>41988</v>
      </c>
      <c r="I130" s="80" t="s">
        <v>226</v>
      </c>
      <c r="N130" s="72">
        <v>2212.93</v>
      </c>
    </row>
    <row r="131" ht="12.75" hidden="1"/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0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98" t="s">
        <v>68</v>
      </c>
      <c r="B1" s="98"/>
      <c r="C1" s="98"/>
      <c r="D1" s="98"/>
      <c r="E1" s="98"/>
      <c r="F1" s="98"/>
      <c r="G1" s="98"/>
      <c r="H1" s="98"/>
      <c r="I1" s="31"/>
    </row>
    <row r="2" spans="1:9" ht="12.75" customHeight="1">
      <c r="A2" s="99" t="s">
        <v>69</v>
      </c>
      <c r="B2" s="99"/>
      <c r="C2" s="99"/>
      <c r="D2" s="99"/>
      <c r="E2" s="99"/>
      <c r="F2" s="99"/>
      <c r="G2" s="99"/>
      <c r="H2" s="9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121118.52+21305.04</f>
        <v>142423.56</v>
      </c>
      <c r="C15" s="20">
        <v>0</v>
      </c>
      <c r="D15" s="20">
        <f>SUM(B15:C15)</f>
        <v>142423.56</v>
      </c>
      <c r="E15" s="1"/>
      <c r="F15" s="1"/>
      <c r="G15" s="1"/>
      <c r="H15" s="1"/>
    </row>
    <row r="16" spans="1:8" ht="12.75">
      <c r="A16" s="5" t="s">
        <v>71</v>
      </c>
      <c r="B16" s="20">
        <f>94812.65+17500.44</f>
        <v>112313.09</v>
      </c>
      <c r="C16" s="20">
        <f>4581.46+1035.02</f>
        <v>5616.48</v>
      </c>
      <c r="D16" s="20">
        <f>SUM(B16:C16)</f>
        <v>117929.56999999999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71799.91200000001</v>
      </c>
      <c r="C17" s="20">
        <f>H72+H77+H85</f>
        <v>55628.566</v>
      </c>
      <c r="D17" s="20">
        <f>SUM(B17:C17)</f>
        <v>127428.478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40513.177999999985</v>
      </c>
      <c r="C18" s="38">
        <f>C16-C17</f>
        <v>-50012.085999999996</v>
      </c>
      <c r="D18" s="38">
        <f>SUM(B18:C18)</f>
        <v>-9498.90800000001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-9498.90800000001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-136202.73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-145701.63800000004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05" t="s">
        <v>61</v>
      </c>
      <c r="B26" s="106"/>
      <c r="C26" s="106"/>
      <c r="D26" s="106"/>
      <c r="E26" s="106"/>
      <c r="F26" s="106"/>
      <c r="G26" s="106"/>
      <c r="H26" s="25" t="s">
        <v>20</v>
      </c>
    </row>
    <row r="27" spans="1:8" ht="12.75" customHeight="1">
      <c r="A27" s="94" t="s">
        <v>21</v>
      </c>
      <c r="B27" s="94"/>
      <c r="C27" s="94"/>
      <c r="D27" s="94"/>
      <c r="E27" s="94"/>
      <c r="F27" s="94"/>
      <c r="G27" s="94"/>
      <c r="H27" s="26">
        <v>4.99</v>
      </c>
    </row>
    <row r="28" spans="1:8" ht="12.75" customHeight="1">
      <c r="A28" s="94" t="s">
        <v>22</v>
      </c>
      <c r="B28" s="94"/>
      <c r="C28" s="94"/>
      <c r="D28" s="94"/>
      <c r="E28" s="94"/>
      <c r="F28" s="94"/>
      <c r="G28" s="94"/>
      <c r="H28" s="26">
        <v>0.7</v>
      </c>
    </row>
    <row r="29" spans="1:8" ht="12.75" customHeight="1">
      <c r="A29" s="94" t="s">
        <v>17</v>
      </c>
      <c r="B29" s="94"/>
      <c r="C29" s="94"/>
      <c r="D29" s="94"/>
      <c r="E29" s="94"/>
      <c r="F29" s="94"/>
      <c r="G29" s="94"/>
      <c r="H29" s="26">
        <v>2.19</v>
      </c>
    </row>
    <row r="30" spans="1:8" ht="12.75" customHeight="1">
      <c r="A30" s="102" t="s">
        <v>18</v>
      </c>
      <c r="B30" s="103"/>
      <c r="C30" s="103"/>
      <c r="D30" s="103"/>
      <c r="E30" s="103"/>
      <c r="F30" s="103"/>
      <c r="G30" s="104"/>
      <c r="H30" s="27">
        <f>SUM(H27:H29)</f>
        <v>7.880000000000001</v>
      </c>
    </row>
    <row r="31" spans="1:8" ht="12.75" customHeight="1">
      <c r="A31" s="94"/>
      <c r="B31" s="94"/>
      <c r="C31" s="94"/>
      <c r="D31" s="94"/>
      <c r="E31" s="94"/>
      <c r="F31" s="94"/>
      <c r="G31" s="94"/>
      <c r="H31" s="26"/>
    </row>
    <row r="32" spans="1:8" ht="12.75" customHeight="1">
      <c r="A32" s="94" t="s">
        <v>23</v>
      </c>
      <c r="B32" s="94"/>
      <c r="C32" s="94"/>
      <c r="D32" s="94"/>
      <c r="E32" s="94"/>
      <c r="F32" s="94"/>
      <c r="G32" s="94"/>
      <c r="H32" s="26">
        <v>4.54</v>
      </c>
    </row>
    <row r="33" spans="1:8" ht="12.75" customHeight="1">
      <c r="A33" s="94" t="s">
        <v>24</v>
      </c>
      <c r="B33" s="94"/>
      <c r="C33" s="94"/>
      <c r="D33" s="94"/>
      <c r="E33" s="94"/>
      <c r="F33" s="94"/>
      <c r="G33" s="94"/>
      <c r="H33" s="26">
        <v>0</v>
      </c>
    </row>
    <row r="34" spans="1:8" ht="12.75" customHeight="1">
      <c r="A34" s="94" t="s">
        <v>25</v>
      </c>
      <c r="B34" s="94"/>
      <c r="C34" s="94"/>
      <c r="D34" s="94"/>
      <c r="E34" s="94"/>
      <c r="F34" s="94"/>
      <c r="G34" s="94"/>
      <c r="H34" s="26">
        <v>2.22</v>
      </c>
    </row>
    <row r="35" spans="1:8" ht="12.75" customHeight="1">
      <c r="A35" s="102" t="s">
        <v>19</v>
      </c>
      <c r="B35" s="103"/>
      <c r="C35" s="103"/>
      <c r="D35" s="103"/>
      <c r="E35" s="103"/>
      <c r="F35" s="103"/>
      <c r="G35" s="104"/>
      <c r="H35" s="27">
        <f>SUM(H32:H34)</f>
        <v>6.76</v>
      </c>
    </row>
    <row r="36" spans="1:8" ht="12.75" customHeight="1">
      <c r="A36" s="94"/>
      <c r="B36" s="94"/>
      <c r="C36" s="94"/>
      <c r="D36" s="94"/>
      <c r="E36" s="94"/>
      <c r="F36" s="94"/>
      <c r="G36" s="94"/>
      <c r="H36" s="26"/>
    </row>
    <row r="37" spans="1:11" ht="12.75" customHeight="1">
      <c r="A37" s="102" t="s">
        <v>28</v>
      </c>
      <c r="B37" s="103"/>
      <c r="C37" s="103"/>
      <c r="D37" s="103"/>
      <c r="E37" s="103"/>
      <c r="F37" s="103"/>
      <c r="G37" s="104"/>
      <c r="H37" s="27">
        <f>H30+H35</f>
        <v>14.64</v>
      </c>
      <c r="K37" s="33"/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5" t="s">
        <v>59</v>
      </c>
      <c r="B39" s="96"/>
      <c r="C39" s="96"/>
      <c r="D39" s="96"/>
      <c r="E39" s="96"/>
      <c r="F39" s="96"/>
      <c r="G39" s="96"/>
      <c r="H39" s="9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4" t="s">
        <v>29</v>
      </c>
      <c r="B41" s="85"/>
      <c r="C41" s="85"/>
      <c r="D41" s="86"/>
      <c r="E41" s="86"/>
      <c r="F41" s="86"/>
      <c r="G41" s="87"/>
      <c r="H41" s="4" t="s">
        <v>74</v>
      </c>
    </row>
    <row r="42" spans="1:10" ht="47.25" customHeight="1">
      <c r="A42" s="81" t="s">
        <v>30</v>
      </c>
      <c r="B42" s="82"/>
      <c r="C42" s="82"/>
      <c r="D42" s="82"/>
      <c r="E42" s="82"/>
      <c r="F42" s="82"/>
      <c r="G42" s="83"/>
      <c r="H42" s="28">
        <f>12*B5*I42</f>
        <v>23250.876000000004</v>
      </c>
      <c r="I42" s="35">
        <v>2.39</v>
      </c>
      <c r="J42" s="39"/>
    </row>
    <row r="43" spans="1:10" ht="24.75" customHeight="1">
      <c r="A43" s="88" t="s">
        <v>31</v>
      </c>
      <c r="B43" s="89"/>
      <c r="C43" s="89"/>
      <c r="D43" s="89"/>
      <c r="E43" s="89"/>
      <c r="F43" s="89"/>
      <c r="G43" s="90"/>
      <c r="H43" s="28">
        <f>12*B5*I43</f>
        <v>6128.892000000001</v>
      </c>
      <c r="I43" s="35">
        <v>0.63</v>
      </c>
      <c r="J43" s="39"/>
    </row>
    <row r="44" spans="1:10" ht="13.5" customHeight="1">
      <c r="A44" s="100" t="s">
        <v>32</v>
      </c>
      <c r="B44" s="101"/>
      <c r="C44" s="101"/>
      <c r="D44" s="101"/>
      <c r="E44" s="101"/>
      <c r="F44" s="101"/>
      <c r="G44" s="101"/>
      <c r="H44" s="28">
        <f>12*B5*I44</f>
        <v>3307.656000000001</v>
      </c>
      <c r="I44" s="35">
        <v>0.34</v>
      </c>
      <c r="J44" s="39"/>
    </row>
    <row r="45" spans="1:10" ht="24.75" customHeight="1">
      <c r="A45" s="88" t="s">
        <v>33</v>
      </c>
      <c r="B45" s="89"/>
      <c r="C45" s="89"/>
      <c r="D45" s="89"/>
      <c r="E45" s="89"/>
      <c r="F45" s="89"/>
      <c r="G45" s="90"/>
      <c r="H45" s="28">
        <f>12*B5*I45</f>
        <v>3307.656000000001</v>
      </c>
      <c r="I45" s="35">
        <v>0.34</v>
      </c>
      <c r="J45" s="39"/>
    </row>
    <row r="46" spans="1:10" ht="13.5" customHeight="1">
      <c r="A46" s="100" t="s">
        <v>34</v>
      </c>
      <c r="B46" s="101"/>
      <c r="C46" s="101"/>
      <c r="D46" s="101"/>
      <c r="E46" s="101"/>
      <c r="F46" s="101"/>
      <c r="G46" s="101"/>
      <c r="H46" s="28">
        <f>12*B5*I46</f>
        <v>1751.1120000000003</v>
      </c>
      <c r="I46" s="35">
        <v>0.18</v>
      </c>
      <c r="J46" s="39"/>
    </row>
    <row r="47" spans="1:10" ht="47.25" customHeight="1">
      <c r="A47" s="81" t="s">
        <v>36</v>
      </c>
      <c r="B47" s="82"/>
      <c r="C47" s="82"/>
      <c r="D47" s="82"/>
      <c r="E47" s="82"/>
      <c r="F47" s="82"/>
      <c r="G47" s="83"/>
      <c r="H47" s="28">
        <f>12*B5*I47</f>
        <v>8560.992000000002</v>
      </c>
      <c r="I47" s="35">
        <v>0.88</v>
      </c>
      <c r="J47" s="39"/>
    </row>
    <row r="48" spans="1:10" ht="24.75" customHeight="1">
      <c r="A48" s="88" t="s">
        <v>35</v>
      </c>
      <c r="B48" s="89"/>
      <c r="C48" s="89"/>
      <c r="D48" s="89"/>
      <c r="E48" s="89"/>
      <c r="F48" s="89"/>
      <c r="G48" s="90"/>
      <c r="H48" s="28">
        <f>12*B5*I48</f>
        <v>2237.5320000000006</v>
      </c>
      <c r="I48" s="35">
        <v>0.23</v>
      </c>
      <c r="J48" s="39"/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48544.71600000001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4" t="s">
        <v>37</v>
      </c>
      <c r="B51" s="85"/>
      <c r="C51" s="85"/>
      <c r="D51" s="86"/>
      <c r="E51" s="86"/>
      <c r="F51" s="86"/>
      <c r="G51" s="87"/>
      <c r="H51" s="4" t="s">
        <v>74</v>
      </c>
    </row>
    <row r="52" spans="1:9" ht="36.75" customHeight="1">
      <c r="A52" s="81" t="s">
        <v>76</v>
      </c>
      <c r="B52" s="82"/>
      <c r="C52" s="82"/>
      <c r="D52" s="82"/>
      <c r="E52" s="82"/>
      <c r="F52" s="82"/>
      <c r="G52" s="83"/>
      <c r="H52" s="28">
        <f>700+1000+250</f>
        <v>1950</v>
      </c>
      <c r="I52" s="35">
        <v>0.7</v>
      </c>
    </row>
    <row r="53" spans="1:8" ht="24.75" customHeight="1">
      <c r="A53" s="88" t="s">
        <v>53</v>
      </c>
      <c r="B53" s="89"/>
      <c r="C53" s="89"/>
      <c r="D53" s="89"/>
      <c r="E53" s="89"/>
      <c r="F53" s="89"/>
      <c r="G53" s="90"/>
      <c r="H53" s="28">
        <v>0</v>
      </c>
    </row>
    <row r="54" spans="1:8" ht="24.75" customHeight="1">
      <c r="A54" s="88" t="s">
        <v>54</v>
      </c>
      <c r="B54" s="89"/>
      <c r="C54" s="89"/>
      <c r="D54" s="89"/>
      <c r="E54" s="89"/>
      <c r="F54" s="89"/>
      <c r="G54" s="90"/>
      <c r="H54" s="28">
        <v>0</v>
      </c>
    </row>
    <row r="55" spans="1:8" ht="36" customHeight="1">
      <c r="A55" s="88" t="s">
        <v>55</v>
      </c>
      <c r="B55" s="89"/>
      <c r="C55" s="89"/>
      <c r="D55" s="89"/>
      <c r="E55" s="89"/>
      <c r="F55" s="89"/>
      <c r="G55" s="90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1950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4" t="s">
        <v>45</v>
      </c>
      <c r="B58" s="85"/>
      <c r="C58" s="85"/>
      <c r="D58" s="86"/>
      <c r="E58" s="86"/>
      <c r="F58" s="86"/>
      <c r="G58" s="87"/>
      <c r="H58" s="4" t="s">
        <v>74</v>
      </c>
    </row>
    <row r="59" spans="1:9" ht="12.75" customHeight="1">
      <c r="A59" s="81" t="s">
        <v>44</v>
      </c>
      <c r="B59" s="82"/>
      <c r="C59" s="82"/>
      <c r="D59" s="82"/>
      <c r="E59" s="82"/>
      <c r="F59" s="82"/>
      <c r="G59" s="83"/>
      <c r="H59" s="28">
        <f>12*B5*I59</f>
        <v>21305.196000000004</v>
      </c>
      <c r="I59" s="35">
        <v>2.19</v>
      </c>
    </row>
    <row r="60" spans="1:8" ht="24" customHeight="1">
      <c r="A60" s="81" t="s">
        <v>49</v>
      </c>
      <c r="B60" s="82"/>
      <c r="C60" s="82"/>
      <c r="D60" s="82"/>
      <c r="E60" s="82"/>
      <c r="F60" s="82"/>
      <c r="G60" s="83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21305.196000000004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5" t="s">
        <v>60</v>
      </c>
      <c r="B63" s="96"/>
      <c r="C63" s="96"/>
      <c r="D63" s="96"/>
      <c r="E63" s="96"/>
      <c r="F63" s="96"/>
      <c r="G63" s="96"/>
      <c r="H63" s="9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4" t="s">
        <v>43</v>
      </c>
      <c r="B65" s="85"/>
      <c r="C65" s="85"/>
      <c r="D65" s="86"/>
      <c r="E65" s="86"/>
      <c r="F65" s="86"/>
      <c r="G65" s="87"/>
      <c r="H65" s="4" t="s">
        <v>74</v>
      </c>
    </row>
    <row r="66" spans="1:10" ht="36.75" customHeight="1">
      <c r="A66" s="81" t="s">
        <v>38</v>
      </c>
      <c r="B66" s="82"/>
      <c r="C66" s="82"/>
      <c r="D66" s="82"/>
      <c r="E66" s="82"/>
      <c r="F66" s="82"/>
      <c r="G66" s="83"/>
      <c r="H66" s="28">
        <f>12*B5*I66</f>
        <v>11382.228000000001</v>
      </c>
      <c r="I66" s="35">
        <v>1.17</v>
      </c>
      <c r="J66" s="39"/>
    </row>
    <row r="67" spans="1:10" ht="24.75" customHeight="1">
      <c r="A67" s="88" t="s">
        <v>39</v>
      </c>
      <c r="B67" s="89"/>
      <c r="C67" s="89"/>
      <c r="D67" s="89"/>
      <c r="E67" s="89"/>
      <c r="F67" s="89"/>
      <c r="G67" s="90"/>
      <c r="H67" s="28">
        <f>12*B5*I67</f>
        <v>10214.820000000002</v>
      </c>
      <c r="I67" s="35">
        <v>1.05</v>
      </c>
      <c r="J67" s="39"/>
    </row>
    <row r="68" spans="1:10" ht="36.75" customHeight="1">
      <c r="A68" s="81" t="s">
        <v>48</v>
      </c>
      <c r="B68" s="82"/>
      <c r="C68" s="82"/>
      <c r="D68" s="82"/>
      <c r="E68" s="82"/>
      <c r="F68" s="82"/>
      <c r="G68" s="83"/>
      <c r="H68" s="28">
        <f>12*B5*I68</f>
        <v>12257.784000000001</v>
      </c>
      <c r="I68" s="35">
        <v>1.26</v>
      </c>
      <c r="J68" s="39"/>
    </row>
    <row r="69" spans="1:10" ht="24.75" customHeight="1">
      <c r="A69" s="88" t="s">
        <v>40</v>
      </c>
      <c r="B69" s="89"/>
      <c r="C69" s="89"/>
      <c r="D69" s="89"/>
      <c r="E69" s="89"/>
      <c r="F69" s="89"/>
      <c r="G69" s="90"/>
      <c r="H69" s="28">
        <f>12*B5*I69</f>
        <v>4085.9280000000003</v>
      </c>
      <c r="I69" s="35">
        <v>0.42</v>
      </c>
      <c r="J69" s="39"/>
    </row>
    <row r="70" spans="1:10" ht="25.5" customHeight="1">
      <c r="A70" s="81" t="s">
        <v>41</v>
      </c>
      <c r="B70" s="82"/>
      <c r="C70" s="82"/>
      <c r="D70" s="82"/>
      <c r="E70" s="82"/>
      <c r="F70" s="82"/>
      <c r="G70" s="83"/>
      <c r="H70" s="28">
        <f>12*B5*I70</f>
        <v>4280.496000000001</v>
      </c>
      <c r="I70" s="35">
        <v>0.44</v>
      </c>
      <c r="J70" s="39"/>
    </row>
    <row r="71" spans="1:10" ht="24.75" customHeight="1">
      <c r="A71" s="88" t="s">
        <v>42</v>
      </c>
      <c r="B71" s="89"/>
      <c r="C71" s="89"/>
      <c r="D71" s="89"/>
      <c r="E71" s="89"/>
      <c r="F71" s="89"/>
      <c r="G71" s="90"/>
      <c r="H71" s="28">
        <f>12*B5*I71</f>
        <v>1945.6800000000003</v>
      </c>
      <c r="I71" s="35">
        <v>0.2</v>
      </c>
      <c r="J71" s="39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44166.936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4" t="s">
        <v>46</v>
      </c>
      <c r="B74" s="85"/>
      <c r="C74" s="85"/>
      <c r="D74" s="86"/>
      <c r="E74" s="86"/>
      <c r="F74" s="86"/>
      <c r="G74" s="87"/>
      <c r="H74" s="4" t="s">
        <v>74</v>
      </c>
    </row>
    <row r="75" spans="1:8" ht="36.75" customHeight="1">
      <c r="A75" s="81" t="s">
        <v>75</v>
      </c>
      <c r="B75" s="82"/>
      <c r="C75" s="82"/>
      <c r="D75" s="82"/>
      <c r="E75" s="82"/>
      <c r="F75" s="82"/>
      <c r="G75" s="83"/>
      <c r="H75" s="28">
        <f>4286.98+4224.15+440</f>
        <v>8951.13</v>
      </c>
    </row>
    <row r="76" spans="1:8" ht="34.5" customHeight="1">
      <c r="A76" s="88" t="s">
        <v>52</v>
      </c>
      <c r="B76" s="89"/>
      <c r="C76" s="89"/>
      <c r="D76" s="89"/>
      <c r="E76" s="89"/>
      <c r="F76" s="89"/>
      <c r="G76" s="90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8951.13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4" t="s">
        <v>47</v>
      </c>
      <c r="B79" s="85"/>
      <c r="C79" s="85"/>
      <c r="D79" s="86"/>
      <c r="E79" s="86"/>
      <c r="F79" s="86"/>
      <c r="G79" s="87"/>
      <c r="H79" s="4" t="s">
        <v>74</v>
      </c>
    </row>
    <row r="80" spans="1:8" ht="24.75" customHeight="1">
      <c r="A80" s="81" t="s">
        <v>79</v>
      </c>
      <c r="B80" s="82"/>
      <c r="C80" s="82"/>
      <c r="D80" s="82"/>
      <c r="E80" s="82"/>
      <c r="F80" s="82"/>
      <c r="G80" s="83"/>
      <c r="H80" s="28">
        <v>0</v>
      </c>
    </row>
    <row r="81" spans="1:8" ht="24.75" customHeight="1">
      <c r="A81" s="81" t="s">
        <v>50</v>
      </c>
      <c r="B81" s="82"/>
      <c r="C81" s="82"/>
      <c r="D81" s="82"/>
      <c r="E81" s="82"/>
      <c r="F81" s="82"/>
      <c r="G81" s="83"/>
      <c r="H81" s="28">
        <v>0</v>
      </c>
    </row>
    <row r="82" spans="1:8" ht="30.75" customHeight="1">
      <c r="A82" s="91" t="s">
        <v>80</v>
      </c>
      <c r="B82" s="92"/>
      <c r="C82" s="92"/>
      <c r="D82" s="92"/>
      <c r="E82" s="92"/>
      <c r="F82" s="92"/>
      <c r="G82" s="93"/>
      <c r="H82" s="28">
        <v>0</v>
      </c>
    </row>
    <row r="83" spans="1:8" ht="24.75" customHeight="1">
      <c r="A83" s="88" t="s">
        <v>51</v>
      </c>
      <c r="B83" s="89"/>
      <c r="C83" s="89"/>
      <c r="D83" s="89"/>
      <c r="E83" s="89"/>
      <c r="F83" s="89"/>
      <c r="G83" s="90"/>
      <c r="H83" s="28">
        <v>0</v>
      </c>
    </row>
    <row r="84" spans="1:10" ht="75.75" customHeight="1">
      <c r="A84" s="91" t="s">
        <v>78</v>
      </c>
      <c r="B84" s="92"/>
      <c r="C84" s="92"/>
      <c r="D84" s="92"/>
      <c r="E84" s="92"/>
      <c r="F84" s="92"/>
      <c r="G84" s="93"/>
      <c r="H84" s="28">
        <f>860+270.5+920+460</f>
        <v>2510.5</v>
      </c>
      <c r="J84">
        <v>2.22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H84</f>
        <v>2510.5</v>
      </c>
    </row>
    <row r="86" ht="12.75">
      <c r="H86" s="33"/>
    </row>
    <row r="87" ht="12.75">
      <c r="A87" t="s">
        <v>66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2015-04-09T02:31:13Z</cp:lastPrinted>
  <dcterms:created xsi:type="dcterms:W3CDTF">2008-05-04T04:13:06Z</dcterms:created>
  <dcterms:modified xsi:type="dcterms:W3CDTF">2015-04-09T02:31:15Z</dcterms:modified>
  <cp:category/>
  <cp:version/>
  <cp:contentType/>
  <cp:contentStatus/>
</cp:coreProperties>
</file>