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<sst xmlns="http://schemas.openxmlformats.org/spreadsheetml/2006/main" count="293" uniqueCount="157">
  <si>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</si>
  <si>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</si>
  <si>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</si>
  <si>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</si>
  <si>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</si>
  <si>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</si>
  <si>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</si>
  <si>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</si>
  <si>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</si>
  <si>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</si>
  <si>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</si>
  <si>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</si>
  <si>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</si>
  <si>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</si>
  <si>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</si>
  <si>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</si>
  <si>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</si>
  <si>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</si>
  <si>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</si>
  <si>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</si>
  <si>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</si>
  <si>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</si>
  <si>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</si>
  <si>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</si>
  <si>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</si>
  <si>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</si>
  <si>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</si>
  <si>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</si>
  <si>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</si>
  <si>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</si>
  <si>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</si>
  <si>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</si>
  <si>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</si>
  <si>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</si>
  <si>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</si>
  <si>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</si>
  <si>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</si>
  <si>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</si>
  <si>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</si>
  <si>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</si>
  <si>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</si>
  <si>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</si>
  <si>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</si>
  <si>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</si>
  <si>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</si>
  <si>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</si>
  <si>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</si>
  <si>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</si>
  <si>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</si>
  <si>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</si>
  <si>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</si>
  <si>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</si>
  <si>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</si>
  <si>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</si>
  <si>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</si>
  <si>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</si>
  <si>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</si>
  <si>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</si>
  <si>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</si>
  <si>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</si>
  <si>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</si>
  <si>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</si>
  <si>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</si>
  <si>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16 шт.</t>
  </si>
  <si>
    <t>ул. Большая Подгорная,209</t>
  </si>
  <si>
    <t>684,5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</si>
  <si>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</si>
  <si>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</si>
  <si>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</si>
  <si>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</si>
  <si>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</si>
  <si>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</si>
  <si>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</si>
  <si>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</si>
  <si>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</si>
  <si>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33 чел.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</si>
  <si>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</si>
  <si>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и сброс снега с кровли-  январь, март,апрель, декабрь</t>
    </r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</si>
  <si>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</si>
  <si>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Сбор и вывоз мусора с контейнерной площадки- июль                                                                                                       Остекление окон в подъезде- май                                                                                                                                                     – Скос травы на придомовой территории- июль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</si>
  <si>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0"/>
      </rPr>
      <t>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</si>
  <si>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</si>
  <si>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</si>
  <si>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</si>
  <si>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</si>
  <si>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</si>
  <si>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</si>
  <si>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</si>
  <si>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</si>
  <si>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</si>
  <si>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</si>
  <si>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</si>
  <si>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</si>
  <si>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</si>
  <si>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</si>
  <si>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</si>
  <si>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</si>
  <si>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</si>
  <si>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</si>
  <si>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</si>
  <si>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</si>
  <si>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</si>
  <si>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</si>
  <si>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</si>
  <si>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</si>
  <si>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</si>
  <si>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</si>
  <si>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</si>
  <si>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</si>
  <si>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</si>
  <si>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</si>
  <si>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</si>
  <si>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</si>
  <si>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</si>
  <si>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</si>
  <si>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</si>
  <si>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</si>
  <si>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13:00</t>
  </si>
  <si>
    <t>15:00</t>
  </si>
  <si>
    <t>Очистка контейнерной площадки от мусора. Площадь 684,5 кв.м.</t>
  </si>
  <si>
    <t>Спецтехника : фронтальный погрузчик - 1300 р/ч а/м КАМАЗ - 1200 р/ч, рабочие - 220 р/ч См. наряд № 5560</t>
  </si>
  <si>
    <t>мн.дом</t>
  </si>
  <si>
    <t/>
  </si>
  <si>
    <t>ул.Б.Подгорная,209</t>
  </si>
  <si>
    <t>Содержание общего имущества</t>
  </si>
  <si>
    <t>СОИ (работы)</t>
  </si>
  <si>
    <t>Санитарная очистка придомовой территории</t>
  </si>
  <si>
    <t>01.12.14</t>
  </si>
  <si>
    <t>10:00</t>
  </si>
  <si>
    <t>11:00</t>
  </si>
  <si>
    <t>Осмотр ХВС.</t>
  </si>
  <si>
    <t>СОИ (системы)</t>
  </si>
  <si>
    <t>Водопровод и канализация, горячее водоснабжение</t>
  </si>
  <si>
    <t>28.10.14</t>
  </si>
  <si>
    <t>Рассверливание шайбы на СО, перезапуск СО - 6 стояков.</t>
  </si>
  <si>
    <t>Центральное отопление</t>
  </si>
  <si>
    <t>23.10.14</t>
  </si>
  <si>
    <t>09:00</t>
  </si>
  <si>
    <t>Перезапуск СО - 2 стояка.</t>
  </si>
  <si>
    <t>30.06.14</t>
  </si>
  <si>
    <t>14:00</t>
  </si>
  <si>
    <t>Опрессовка СО: ревизия задвижек д 50мм - 2 шт.,ревизия вентилей Д 15мм - 2 шт.</t>
  </si>
  <si>
    <t>лён - 0,01кг.</t>
  </si>
  <si>
    <t>06.06.14</t>
  </si>
  <si>
    <t>Окос травы - 100 кв.м.</t>
  </si>
  <si>
    <t>Бензин - 0,6 л/час.</t>
  </si>
  <si>
    <t>Сезонные работы</t>
  </si>
  <si>
    <t>14.01.14</t>
  </si>
  <si>
    <t>Сброс снега с кровли ж/д.</t>
  </si>
  <si>
    <t>08.05.14</t>
  </si>
  <si>
    <t>Посторонних подключений не найдено, всё в норме.</t>
  </si>
  <si>
    <t>Электроснабжение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</si>
  <si>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Сбор и вывоз мусора с контейнерной площадки (ноябрь).  Скос травы на придомовой территории (июнь)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</si>
  <si>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</si>
  <si>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(июнь). Ремонт системы отопления (октябрь)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</si>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</sst>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1" fillId="31" borderId="0" xfId="53" applyFill="1" applyAlignment="1">
      <alignment/>
      <protection/>
    </xf>
    <xf numFmtId="0" fontId="0" fillId="31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0.37109375" style="0" customWidth="1"/>
  </cols>
  <sheetData>
    <row r="1" spans="1:9" ht="15.75">
      <c r="A1" s="85" t="s">
        <v>69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82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155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156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17988.84+102264.6</f>
        <v>120253.44</v>
      </c>
      <c r="C15" s="20">
        <v>0</v>
      </c>
      <c r="D15" s="20">
        <f>SUM(B15:C15)</f>
        <v>120253.44</v>
      </c>
      <c r="E15" s="1"/>
      <c r="F15" s="1"/>
      <c r="G15" s="1"/>
      <c r="H15" s="1"/>
    </row>
    <row r="16" spans="1:8" ht="12.75">
      <c r="A16" s="5" t="s">
        <v>84</v>
      </c>
      <c r="B16" s="20">
        <f>9938.38+55800.13</f>
        <v>65738.51</v>
      </c>
      <c r="C16" s="20">
        <v>3025.86</v>
      </c>
      <c r="D16" s="20">
        <f>SUM(B16:C16)</f>
        <v>68764.37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59495.7</v>
      </c>
      <c r="C17" s="40">
        <f>H72+H77+H85</f>
        <v>44043.590000000004</v>
      </c>
      <c r="D17" s="40">
        <f>SUM(B17:C17)</f>
        <v>103539.29000000001</v>
      </c>
      <c r="E17" s="1"/>
      <c r="F17" s="1"/>
      <c r="G17" s="1"/>
      <c r="H17" s="1"/>
    </row>
    <row r="18" spans="1:8" ht="12.75">
      <c r="A18" s="5" t="s">
        <v>86</v>
      </c>
      <c r="B18" s="38">
        <f>B16-B17</f>
        <v>6242.809999999998</v>
      </c>
      <c r="C18" s="38">
        <f>C16-C17</f>
        <v>-41017.73</v>
      </c>
      <c r="D18" s="38">
        <f>SUM(B18:C18)</f>
        <v>-34774.920000000006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-34774.920000000006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-167511.43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-202286.35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61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81" t="s">
        <v>21</v>
      </c>
      <c r="B27" s="81"/>
      <c r="C27" s="81"/>
      <c r="D27" s="81"/>
      <c r="E27" s="81"/>
      <c r="F27" s="81"/>
      <c r="G27" s="81"/>
      <c r="H27" s="26">
        <v>4.99</v>
      </c>
    </row>
    <row r="28" spans="1:8" ht="12.75" customHeight="1">
      <c r="A28" s="81" t="s">
        <v>22</v>
      </c>
      <c r="B28" s="81"/>
      <c r="C28" s="81"/>
      <c r="D28" s="81"/>
      <c r="E28" s="81"/>
      <c r="F28" s="81"/>
      <c r="G28" s="81"/>
      <c r="H28" s="26">
        <v>0.7</v>
      </c>
    </row>
    <row r="29" spans="1:8" ht="12.75" customHeight="1">
      <c r="A29" s="81" t="s">
        <v>17</v>
      </c>
      <c r="B29" s="81"/>
      <c r="C29" s="81"/>
      <c r="D29" s="81"/>
      <c r="E29" s="81"/>
      <c r="F29" s="81"/>
      <c r="G29" s="81"/>
      <c r="H29" s="26">
        <v>2.19</v>
      </c>
    </row>
    <row r="30" spans="1:8" ht="12.75" customHeight="1">
      <c r="A30" s="89" t="s">
        <v>18</v>
      </c>
      <c r="B30" s="90"/>
      <c r="C30" s="90"/>
      <c r="D30" s="90"/>
      <c r="E30" s="90"/>
      <c r="F30" s="90"/>
      <c r="G30" s="91"/>
      <c r="H30" s="27">
        <f>SUM(H27:H29)</f>
        <v>7.880000000000001</v>
      </c>
    </row>
    <row r="31" spans="1:8" ht="12.75" customHeight="1">
      <c r="A31" s="81"/>
      <c r="B31" s="81"/>
      <c r="C31" s="81"/>
      <c r="D31" s="81"/>
      <c r="E31" s="81"/>
      <c r="F31" s="81"/>
      <c r="G31" s="81"/>
      <c r="H31" s="26"/>
    </row>
    <row r="32" spans="1:8" ht="12.75" customHeight="1">
      <c r="A32" s="81" t="s">
        <v>23</v>
      </c>
      <c r="B32" s="81"/>
      <c r="C32" s="81"/>
      <c r="D32" s="81"/>
      <c r="E32" s="81"/>
      <c r="F32" s="81"/>
      <c r="G32" s="81"/>
      <c r="H32" s="26">
        <v>4.54</v>
      </c>
    </row>
    <row r="33" spans="1:8" ht="12.75" customHeight="1">
      <c r="A33" s="81" t="s">
        <v>24</v>
      </c>
      <c r="B33" s="81"/>
      <c r="C33" s="81"/>
      <c r="D33" s="81"/>
      <c r="E33" s="81"/>
      <c r="F33" s="81"/>
      <c r="G33" s="81"/>
      <c r="H33" s="26">
        <v>0</v>
      </c>
    </row>
    <row r="34" spans="1:8" ht="12.75" customHeight="1">
      <c r="A34" s="81" t="s">
        <v>25</v>
      </c>
      <c r="B34" s="81"/>
      <c r="C34" s="81"/>
      <c r="D34" s="81"/>
      <c r="E34" s="81"/>
      <c r="F34" s="81"/>
      <c r="G34" s="81"/>
      <c r="H34" s="26">
        <v>2.22</v>
      </c>
    </row>
    <row r="35" spans="1:8" ht="12.75" customHeight="1">
      <c r="A35" s="89" t="s">
        <v>19</v>
      </c>
      <c r="B35" s="90"/>
      <c r="C35" s="90"/>
      <c r="D35" s="90"/>
      <c r="E35" s="90"/>
      <c r="F35" s="90"/>
      <c r="G35" s="91"/>
      <c r="H35" s="27">
        <f>SUM(H32:H34)</f>
        <v>6.76</v>
      </c>
    </row>
    <row r="36" spans="1:8" ht="12.75" customHeight="1">
      <c r="A36" s="81"/>
      <c r="B36" s="81"/>
      <c r="C36" s="81"/>
      <c r="D36" s="81"/>
      <c r="E36" s="81"/>
      <c r="F36" s="81"/>
      <c r="G36" s="81"/>
      <c r="H36" s="26"/>
    </row>
    <row r="37" spans="1:11" ht="12.75" customHeight="1">
      <c r="A37" s="89" t="s">
        <v>28</v>
      </c>
      <c r="B37" s="90"/>
      <c r="C37" s="90"/>
      <c r="D37" s="90"/>
      <c r="E37" s="90"/>
      <c r="F37" s="90"/>
      <c r="G37" s="91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59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90</v>
      </c>
    </row>
    <row r="42" spans="1:10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19631.460000000003</v>
      </c>
      <c r="I42" s="35">
        <v>2.39</v>
      </c>
      <c r="J42" s="39"/>
    </row>
    <row r="43" spans="1:10" ht="38.25" customHeight="1">
      <c r="A43" s="75" t="s">
        <v>31</v>
      </c>
      <c r="B43" s="76"/>
      <c r="C43" s="76"/>
      <c r="D43" s="76"/>
      <c r="E43" s="76"/>
      <c r="F43" s="76"/>
      <c r="G43" s="77"/>
      <c r="H43" s="28">
        <f>12*B5*I43</f>
        <v>5174.82</v>
      </c>
      <c r="I43" s="35">
        <v>0.63</v>
      </c>
      <c r="J43" s="39"/>
    </row>
    <row r="44" spans="1:10" ht="13.5" customHeight="1">
      <c r="A44" s="87" t="s">
        <v>32</v>
      </c>
      <c r="B44" s="88"/>
      <c r="C44" s="88"/>
      <c r="D44" s="88"/>
      <c r="E44" s="88"/>
      <c r="F44" s="88"/>
      <c r="G44" s="88"/>
      <c r="H44" s="28">
        <f>12*B5*I44</f>
        <v>2792.76</v>
      </c>
      <c r="I44" s="35">
        <v>0.34</v>
      </c>
      <c r="J44" s="39"/>
    </row>
    <row r="45" spans="1:10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2792.76</v>
      </c>
      <c r="I45" s="35">
        <v>0.34</v>
      </c>
      <c r="J45" s="39"/>
    </row>
    <row r="46" spans="1:10" ht="13.5" customHeight="1">
      <c r="A46" s="87" t="s">
        <v>34</v>
      </c>
      <c r="B46" s="88"/>
      <c r="C46" s="88"/>
      <c r="D46" s="88"/>
      <c r="E46" s="88"/>
      <c r="F46" s="88"/>
      <c r="G46" s="88"/>
      <c r="H46" s="28">
        <f>12*B5*I46</f>
        <v>1478.52</v>
      </c>
      <c r="I46" s="35">
        <v>0.18</v>
      </c>
      <c r="J46" s="39"/>
    </row>
    <row r="47" spans="1:10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7228.32</v>
      </c>
      <c r="I47" s="35">
        <v>0.88</v>
      </c>
      <c r="J47" s="39"/>
    </row>
    <row r="48" spans="1:10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1889.22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40987.86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90</v>
      </c>
    </row>
    <row r="52" spans="1:9" ht="36.75" customHeight="1">
      <c r="A52" s="68" t="s">
        <v>153</v>
      </c>
      <c r="B52" s="69"/>
      <c r="C52" s="69"/>
      <c r="D52" s="69"/>
      <c r="E52" s="69"/>
      <c r="F52" s="69"/>
      <c r="G52" s="70"/>
      <c r="H52" s="42">
        <v>519</v>
      </c>
      <c r="I52" s="35">
        <v>0.7</v>
      </c>
    </row>
    <row r="53" spans="1:8" ht="24.75" customHeight="1">
      <c r="A53" s="75" t="s">
        <v>53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54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55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519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90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v>17988.84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17988.84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60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90</v>
      </c>
    </row>
    <row r="66" spans="1:10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9610.38</v>
      </c>
      <c r="I66" s="35">
        <v>1.17</v>
      </c>
      <c r="J66" s="39"/>
    </row>
    <row r="67" spans="1:10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8624.7</v>
      </c>
      <c r="I67" s="35">
        <v>1.05</v>
      </c>
      <c r="J67" s="39"/>
    </row>
    <row r="68" spans="1:10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10349.64</v>
      </c>
      <c r="I68" s="35">
        <v>1.26</v>
      </c>
      <c r="J68" s="39"/>
    </row>
    <row r="69" spans="1:10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3449.8799999999997</v>
      </c>
      <c r="I69" s="35">
        <v>0.42</v>
      </c>
      <c r="J69" s="39"/>
    </row>
    <row r="70" spans="1:10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3614.16</v>
      </c>
      <c r="I70" s="35">
        <v>0.44</v>
      </c>
      <c r="J70" s="39"/>
    </row>
    <row r="71" spans="1:10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1642.8000000000002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37291.560000000005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90</v>
      </c>
    </row>
    <row r="75" spans="1:8" ht="33" customHeight="1">
      <c r="A75" s="68" t="s">
        <v>154</v>
      </c>
      <c r="B75" s="69"/>
      <c r="C75" s="69"/>
      <c r="D75" s="69"/>
      <c r="E75" s="69"/>
      <c r="F75" s="69"/>
      <c r="G75" s="70"/>
      <c r="H75" s="42">
        <f>3571.83+1280</f>
        <v>4851.83</v>
      </c>
    </row>
    <row r="76" spans="1:8" ht="34.5" customHeight="1">
      <c r="A76" s="75" t="s">
        <v>52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4851.83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90</v>
      </c>
    </row>
    <row r="80" spans="1:8" ht="24.75" customHeight="1">
      <c r="A80" s="68" t="s">
        <v>80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50</v>
      </c>
      <c r="B81" s="69"/>
      <c r="C81" s="69"/>
      <c r="D81" s="69"/>
      <c r="E81" s="69"/>
      <c r="F81" s="69"/>
      <c r="G81" s="70"/>
      <c r="H81" s="28">
        <v>0</v>
      </c>
    </row>
    <row r="82" spans="1:8" ht="29.25" customHeight="1">
      <c r="A82" s="78" t="s">
        <v>81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5" t="s">
        <v>51</v>
      </c>
      <c r="B83" s="76"/>
      <c r="C83" s="76"/>
      <c r="D83" s="76"/>
      <c r="E83" s="76"/>
      <c r="F83" s="76"/>
      <c r="G83" s="77"/>
      <c r="H83" s="28">
        <v>0</v>
      </c>
    </row>
    <row r="84" spans="1:8" ht="46.5" customHeight="1">
      <c r="A84" s="78" t="s">
        <v>152</v>
      </c>
      <c r="B84" s="79"/>
      <c r="C84" s="79"/>
      <c r="D84" s="79"/>
      <c r="E84" s="79"/>
      <c r="F84" s="79"/>
      <c r="G84" s="80"/>
      <c r="H84" s="42">
        <f>1095.2+805</f>
        <v>1900.2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1900.2</v>
      </c>
    </row>
    <row r="86" ht="12.75">
      <c r="H86" s="33"/>
    </row>
    <row r="88" ht="12.75">
      <c r="A88" t="s">
        <v>67</v>
      </c>
    </row>
    <row r="91" ht="12.75" hidden="1"/>
    <row r="92" spans="1:25" ht="12.75" hidden="1">
      <c r="A92" s="41" t="s">
        <v>91</v>
      </c>
      <c r="B92" s="41" t="s">
        <v>92</v>
      </c>
      <c r="C92" s="41" t="s">
        <v>93</v>
      </c>
      <c r="D92" s="41" t="s">
        <v>94</v>
      </c>
      <c r="E92" s="41" t="s">
        <v>95</v>
      </c>
      <c r="F92" s="41" t="s">
        <v>96</v>
      </c>
      <c r="G92" s="41" t="s">
        <v>97</v>
      </c>
      <c r="H92" s="41" t="s">
        <v>98</v>
      </c>
      <c r="I92" s="41" t="s">
        <v>99</v>
      </c>
      <c r="J92" s="41" t="s">
        <v>100</v>
      </c>
      <c r="K92" s="41" t="s">
        <v>101</v>
      </c>
      <c r="L92" s="41" t="s">
        <v>102</v>
      </c>
      <c r="M92" s="41" t="s">
        <v>103</v>
      </c>
      <c r="N92" s="41" t="s">
        <v>104</v>
      </c>
      <c r="O92" s="41" t="s">
        <v>105</v>
      </c>
      <c r="P92" s="41" t="s">
        <v>106</v>
      </c>
      <c r="Q92" s="41" t="s">
        <v>107</v>
      </c>
      <c r="R92" s="41" t="s">
        <v>108</v>
      </c>
      <c r="S92" s="41" t="s">
        <v>109</v>
      </c>
      <c r="T92" s="41" t="s">
        <v>110</v>
      </c>
      <c r="U92" s="41" t="s">
        <v>111</v>
      </c>
      <c r="V92" s="41" t="s">
        <v>112</v>
      </c>
      <c r="W92" s="41" t="s">
        <v>113</v>
      </c>
      <c r="X92" s="41" t="s">
        <v>114</v>
      </c>
      <c r="Y92" s="41" t="s">
        <v>115</v>
      </c>
    </row>
    <row r="93" spans="1:25" s="52" customFormat="1" ht="12.75" hidden="1">
      <c r="A93" s="48">
        <v>5562</v>
      </c>
      <c r="B93" s="48" t="b">
        <v>0</v>
      </c>
      <c r="C93" s="48">
        <v>5467</v>
      </c>
      <c r="D93" s="49" t="s">
        <v>116</v>
      </c>
      <c r="E93" s="49" t="s">
        <v>117</v>
      </c>
      <c r="F93" s="49" t="s">
        <v>118</v>
      </c>
      <c r="G93" s="48">
        <v>2</v>
      </c>
      <c r="H93" s="48">
        <v>1</v>
      </c>
      <c r="I93" s="49" t="s">
        <v>119</v>
      </c>
      <c r="J93" s="49" t="s">
        <v>120</v>
      </c>
      <c r="K93" s="48">
        <v>1</v>
      </c>
      <c r="L93" s="49" t="s">
        <v>121</v>
      </c>
      <c r="M93" s="49" t="s">
        <v>122</v>
      </c>
      <c r="N93" s="50">
        <v>1095.2</v>
      </c>
      <c r="O93" s="51"/>
      <c r="P93" s="51"/>
      <c r="Q93" s="51"/>
      <c r="R93" s="48" t="b">
        <v>1</v>
      </c>
      <c r="S93" s="49" t="s">
        <v>123</v>
      </c>
      <c r="T93" s="49" t="s">
        <v>122</v>
      </c>
      <c r="U93" s="49" t="s">
        <v>124</v>
      </c>
      <c r="V93" s="49" t="s">
        <v>125</v>
      </c>
      <c r="W93" s="49" t="s">
        <v>126</v>
      </c>
      <c r="X93" s="48" t="b">
        <v>0</v>
      </c>
      <c r="Y93" s="48" t="b">
        <v>0</v>
      </c>
    </row>
    <row r="94" spans="1:25" s="47" customFormat="1" ht="12.75" hidden="1">
      <c r="A94" s="43">
        <v>5504</v>
      </c>
      <c r="B94" s="43" t="b">
        <v>0</v>
      </c>
      <c r="C94" s="43">
        <v>5411</v>
      </c>
      <c r="D94" s="44" t="s">
        <v>127</v>
      </c>
      <c r="E94" s="44" t="s">
        <v>128</v>
      </c>
      <c r="F94" s="44" t="s">
        <v>129</v>
      </c>
      <c r="G94" s="43">
        <v>1</v>
      </c>
      <c r="H94" s="43">
        <v>1</v>
      </c>
      <c r="I94" s="44" t="s">
        <v>130</v>
      </c>
      <c r="J94" s="44" t="s">
        <v>122</v>
      </c>
      <c r="K94" s="43">
        <v>1</v>
      </c>
      <c r="L94" s="44" t="s">
        <v>121</v>
      </c>
      <c r="M94" s="44" t="s">
        <v>122</v>
      </c>
      <c r="N94" s="45">
        <v>320</v>
      </c>
      <c r="O94" s="46"/>
      <c r="P94" s="46"/>
      <c r="Q94" s="46"/>
      <c r="R94" s="43" t="b">
        <v>1</v>
      </c>
      <c r="S94" s="44" t="s">
        <v>123</v>
      </c>
      <c r="T94" s="44" t="s">
        <v>122</v>
      </c>
      <c r="U94" s="44" t="s">
        <v>124</v>
      </c>
      <c r="V94" s="44" t="s">
        <v>131</v>
      </c>
      <c r="W94" s="44" t="s">
        <v>132</v>
      </c>
      <c r="X94" s="43" t="b">
        <v>0</v>
      </c>
      <c r="Y94" s="43" t="b">
        <v>0</v>
      </c>
    </row>
    <row r="95" spans="1:25" s="62" customFormat="1" ht="12.75" hidden="1">
      <c r="A95" s="58">
        <v>5393</v>
      </c>
      <c r="B95" s="58" t="b">
        <v>0</v>
      </c>
      <c r="C95" s="58">
        <v>5300</v>
      </c>
      <c r="D95" s="59" t="s">
        <v>133</v>
      </c>
      <c r="E95" s="59" t="s">
        <v>117</v>
      </c>
      <c r="F95" s="59" t="s">
        <v>118</v>
      </c>
      <c r="G95" s="58">
        <v>2</v>
      </c>
      <c r="H95" s="58">
        <v>2</v>
      </c>
      <c r="I95" s="59" t="s">
        <v>134</v>
      </c>
      <c r="J95" s="59" t="s">
        <v>122</v>
      </c>
      <c r="K95" s="58">
        <v>1</v>
      </c>
      <c r="L95" s="59" t="s">
        <v>121</v>
      </c>
      <c r="M95" s="59" t="s">
        <v>122</v>
      </c>
      <c r="N95" s="60">
        <v>1280</v>
      </c>
      <c r="O95" s="61"/>
      <c r="P95" s="61"/>
      <c r="Q95" s="61"/>
      <c r="R95" s="58" t="b">
        <v>1</v>
      </c>
      <c r="S95" s="59" t="s">
        <v>123</v>
      </c>
      <c r="T95" s="59" t="s">
        <v>122</v>
      </c>
      <c r="U95" s="59" t="s">
        <v>124</v>
      </c>
      <c r="V95" s="59" t="s">
        <v>131</v>
      </c>
      <c r="W95" s="59" t="s">
        <v>135</v>
      </c>
      <c r="X95" s="58" t="b">
        <v>0</v>
      </c>
      <c r="Y95" s="58" t="b">
        <v>0</v>
      </c>
    </row>
    <row r="96" spans="1:25" s="47" customFormat="1" ht="12.75" hidden="1">
      <c r="A96" s="43">
        <v>5370</v>
      </c>
      <c r="B96" s="43" t="b">
        <v>0</v>
      </c>
      <c r="C96" s="43">
        <v>5277</v>
      </c>
      <c r="D96" s="44" t="s">
        <v>136</v>
      </c>
      <c r="E96" s="44" t="s">
        <v>137</v>
      </c>
      <c r="F96" s="44" t="s">
        <v>128</v>
      </c>
      <c r="G96" s="43">
        <v>1</v>
      </c>
      <c r="H96" s="43">
        <v>2</v>
      </c>
      <c r="I96" s="44" t="s">
        <v>138</v>
      </c>
      <c r="J96" s="44" t="s">
        <v>122</v>
      </c>
      <c r="K96" s="43">
        <v>1</v>
      </c>
      <c r="L96" s="44" t="s">
        <v>121</v>
      </c>
      <c r="M96" s="44" t="s">
        <v>122</v>
      </c>
      <c r="N96" s="45">
        <v>640</v>
      </c>
      <c r="O96" s="46"/>
      <c r="P96" s="46"/>
      <c r="Q96" s="46"/>
      <c r="R96" s="43" t="b">
        <v>1</v>
      </c>
      <c r="S96" s="44" t="s">
        <v>123</v>
      </c>
      <c r="T96" s="44" t="s">
        <v>122</v>
      </c>
      <c r="U96" s="44" t="s">
        <v>124</v>
      </c>
      <c r="V96" s="44" t="s">
        <v>131</v>
      </c>
      <c r="W96" s="44" t="s">
        <v>135</v>
      </c>
      <c r="X96" s="43" t="b">
        <v>0</v>
      </c>
      <c r="Y96" s="43" t="b">
        <v>0</v>
      </c>
    </row>
    <row r="97" spans="1:25" s="62" customFormat="1" ht="12.75" hidden="1">
      <c r="A97" s="58">
        <v>5127</v>
      </c>
      <c r="B97" s="58" t="b">
        <v>0</v>
      </c>
      <c r="C97" s="58">
        <v>5034</v>
      </c>
      <c r="D97" s="59" t="s">
        <v>139</v>
      </c>
      <c r="E97" s="59" t="s">
        <v>140</v>
      </c>
      <c r="F97" s="59" t="s">
        <v>118</v>
      </c>
      <c r="G97" s="58">
        <v>1</v>
      </c>
      <c r="H97" s="58">
        <v>2</v>
      </c>
      <c r="I97" s="59" t="s">
        <v>141</v>
      </c>
      <c r="J97" s="59" t="s">
        <v>142</v>
      </c>
      <c r="K97" s="58">
        <v>1</v>
      </c>
      <c r="L97" s="59" t="s">
        <v>121</v>
      </c>
      <c r="M97" s="59" t="s">
        <v>122</v>
      </c>
      <c r="N97" s="60">
        <v>3571.83</v>
      </c>
      <c r="O97" s="61"/>
      <c r="P97" s="61"/>
      <c r="Q97" s="61"/>
      <c r="R97" s="58" t="b">
        <v>1</v>
      </c>
      <c r="S97" s="59" t="s">
        <v>123</v>
      </c>
      <c r="T97" s="59" t="s">
        <v>122</v>
      </c>
      <c r="U97" s="59" t="s">
        <v>124</v>
      </c>
      <c r="V97" s="59" t="s">
        <v>131</v>
      </c>
      <c r="W97" s="59" t="s">
        <v>135</v>
      </c>
      <c r="X97" s="58" t="b">
        <v>0</v>
      </c>
      <c r="Y97" s="58" t="b">
        <v>0</v>
      </c>
    </row>
    <row r="98" spans="1:25" s="57" customFormat="1" ht="12.75" hidden="1">
      <c r="A98" s="53">
        <v>5045</v>
      </c>
      <c r="B98" s="53" t="b">
        <v>0</v>
      </c>
      <c r="C98" s="53">
        <v>4952</v>
      </c>
      <c r="D98" s="54" t="s">
        <v>143</v>
      </c>
      <c r="E98" s="54" t="s">
        <v>137</v>
      </c>
      <c r="F98" s="54" t="s">
        <v>128</v>
      </c>
      <c r="G98" s="53">
        <v>1</v>
      </c>
      <c r="H98" s="53">
        <v>1</v>
      </c>
      <c r="I98" s="54" t="s">
        <v>144</v>
      </c>
      <c r="J98" s="54" t="s">
        <v>145</v>
      </c>
      <c r="K98" s="53">
        <v>1</v>
      </c>
      <c r="L98" s="54" t="s">
        <v>121</v>
      </c>
      <c r="M98" s="54" t="s">
        <v>122</v>
      </c>
      <c r="N98" s="55">
        <v>805</v>
      </c>
      <c r="O98" s="56"/>
      <c r="P98" s="56"/>
      <c r="Q98" s="56"/>
      <c r="R98" s="53" t="b">
        <v>1</v>
      </c>
      <c r="S98" s="54" t="s">
        <v>123</v>
      </c>
      <c r="T98" s="54" t="s">
        <v>122</v>
      </c>
      <c r="U98" s="54" t="s">
        <v>124</v>
      </c>
      <c r="V98" s="54" t="s">
        <v>125</v>
      </c>
      <c r="W98" s="54" t="s">
        <v>146</v>
      </c>
      <c r="X98" s="53" t="b">
        <v>0</v>
      </c>
      <c r="Y98" s="53" t="b">
        <v>0</v>
      </c>
    </row>
    <row r="99" spans="1:25" s="67" customFormat="1" ht="12.75" hidden="1">
      <c r="A99" s="63">
        <v>4335</v>
      </c>
      <c r="B99" s="63" t="b">
        <v>0</v>
      </c>
      <c r="C99" s="63">
        <v>4251</v>
      </c>
      <c r="D99" s="64" t="s">
        <v>147</v>
      </c>
      <c r="E99" s="64" t="s">
        <v>140</v>
      </c>
      <c r="F99" s="64" t="s">
        <v>118</v>
      </c>
      <c r="G99" s="63">
        <v>1</v>
      </c>
      <c r="H99" s="63">
        <v>2</v>
      </c>
      <c r="I99" s="64" t="s">
        <v>148</v>
      </c>
      <c r="J99" s="64" t="s">
        <v>122</v>
      </c>
      <c r="K99" s="63">
        <v>1</v>
      </c>
      <c r="L99" s="64" t="s">
        <v>121</v>
      </c>
      <c r="M99" s="64" t="s">
        <v>122</v>
      </c>
      <c r="N99" s="65">
        <v>519</v>
      </c>
      <c r="O99" s="66"/>
      <c r="P99" s="66"/>
      <c r="Q99" s="66"/>
      <c r="R99" s="63" t="b">
        <v>1</v>
      </c>
      <c r="S99" s="64" t="s">
        <v>123</v>
      </c>
      <c r="T99" s="64" t="s">
        <v>122</v>
      </c>
      <c r="U99" s="64" t="s">
        <v>124</v>
      </c>
      <c r="V99" s="64" t="s">
        <v>125</v>
      </c>
      <c r="W99" s="64" t="s">
        <v>146</v>
      </c>
      <c r="X99" s="63" t="b">
        <v>0</v>
      </c>
      <c r="Y99" s="63" t="b">
        <v>0</v>
      </c>
    </row>
    <row r="100" spans="1:25" s="47" customFormat="1" ht="12.75" hidden="1">
      <c r="A100" s="43">
        <v>4914</v>
      </c>
      <c r="B100" s="43" t="b">
        <v>0</v>
      </c>
      <c r="C100" s="43">
        <v>4822</v>
      </c>
      <c r="D100" s="44" t="s">
        <v>149</v>
      </c>
      <c r="E100" s="44" t="s">
        <v>117</v>
      </c>
      <c r="F100" s="44" t="s">
        <v>140</v>
      </c>
      <c r="G100" s="43">
        <v>1</v>
      </c>
      <c r="H100" s="43">
        <v>1</v>
      </c>
      <c r="I100" s="44" t="s">
        <v>150</v>
      </c>
      <c r="J100" s="44" t="s">
        <v>122</v>
      </c>
      <c r="K100" s="43">
        <v>1</v>
      </c>
      <c r="L100" s="44" t="s">
        <v>121</v>
      </c>
      <c r="M100" s="44" t="s">
        <v>122</v>
      </c>
      <c r="N100" s="45">
        <v>360</v>
      </c>
      <c r="O100" s="46"/>
      <c r="P100" s="46"/>
      <c r="Q100" s="46"/>
      <c r="R100" s="43" t="b">
        <v>1</v>
      </c>
      <c r="S100" s="44" t="s">
        <v>123</v>
      </c>
      <c r="T100" s="44" t="s">
        <v>122</v>
      </c>
      <c r="U100" s="44" t="s">
        <v>124</v>
      </c>
      <c r="V100" s="44" t="s">
        <v>131</v>
      </c>
      <c r="W100" s="44" t="s">
        <v>151</v>
      </c>
      <c r="X100" s="43" t="b">
        <v>0</v>
      </c>
      <c r="Y100" s="43" t="b">
        <v>0</v>
      </c>
    </row>
    <row r="101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5" t="s">
        <v>69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70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94264.36+15988.72</f>
        <v>110253.08</v>
      </c>
      <c r="C15" s="20">
        <v>0</v>
      </c>
      <c r="D15" s="20">
        <f>SUM(B15:C15)</f>
        <v>110253.08</v>
      </c>
      <c r="E15" s="1"/>
      <c r="F15" s="1"/>
      <c r="G15" s="1"/>
      <c r="H15" s="1"/>
    </row>
    <row r="16" spans="1:8" ht="12.75">
      <c r="A16" s="5" t="s">
        <v>72</v>
      </c>
      <c r="B16" s="20">
        <f>60458.77+12318.93</f>
        <v>72777.7</v>
      </c>
      <c r="C16" s="20">
        <f>7727.63+938.75</f>
        <v>8666.380000000001</v>
      </c>
      <c r="D16" s="20">
        <f>SUM(B16:C16)</f>
        <v>81444.08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60426.520000000004</v>
      </c>
      <c r="C17" s="20">
        <f>H72+H77+H85</f>
        <v>42638.600000000006</v>
      </c>
      <c r="D17" s="20">
        <f>SUM(B17:C17)</f>
        <v>103065.12000000001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12351.179999999993</v>
      </c>
      <c r="C18" s="38">
        <f>C16-C17</f>
        <v>-33972.22</v>
      </c>
      <c r="D18" s="38">
        <f>SUM(B18:C18)</f>
        <v>-21621.040000000008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-21621.040000000008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-145890.39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-167511.43000000002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2" t="s">
        <v>61</v>
      </c>
      <c r="B26" s="93"/>
      <c r="C26" s="93"/>
      <c r="D26" s="93"/>
      <c r="E26" s="93"/>
      <c r="F26" s="93"/>
      <c r="G26" s="93"/>
      <c r="H26" s="25" t="s">
        <v>20</v>
      </c>
    </row>
    <row r="27" spans="1:8" ht="12.75" customHeight="1">
      <c r="A27" s="81" t="s">
        <v>21</v>
      </c>
      <c r="B27" s="81"/>
      <c r="C27" s="81"/>
      <c r="D27" s="81"/>
      <c r="E27" s="81"/>
      <c r="F27" s="81"/>
      <c r="G27" s="81"/>
      <c r="H27" s="26">
        <v>4.99</v>
      </c>
    </row>
    <row r="28" spans="1:8" ht="12.75" customHeight="1">
      <c r="A28" s="81" t="s">
        <v>22</v>
      </c>
      <c r="B28" s="81"/>
      <c r="C28" s="81"/>
      <c r="D28" s="81"/>
      <c r="E28" s="81"/>
      <c r="F28" s="81"/>
      <c r="G28" s="81"/>
      <c r="H28" s="26">
        <v>0.7</v>
      </c>
    </row>
    <row r="29" spans="1:8" ht="12.75" customHeight="1">
      <c r="A29" s="81" t="s">
        <v>17</v>
      </c>
      <c r="B29" s="81"/>
      <c r="C29" s="81"/>
      <c r="D29" s="81"/>
      <c r="E29" s="81"/>
      <c r="F29" s="81"/>
      <c r="G29" s="81"/>
      <c r="H29" s="26">
        <v>2.19</v>
      </c>
    </row>
    <row r="30" spans="1:8" ht="12.75" customHeight="1">
      <c r="A30" s="89" t="s">
        <v>18</v>
      </c>
      <c r="B30" s="90"/>
      <c r="C30" s="90"/>
      <c r="D30" s="90"/>
      <c r="E30" s="90"/>
      <c r="F30" s="90"/>
      <c r="G30" s="91"/>
      <c r="H30" s="27">
        <f>SUM(H27:H29)</f>
        <v>7.880000000000001</v>
      </c>
    </row>
    <row r="31" spans="1:8" ht="12.75" customHeight="1">
      <c r="A31" s="81"/>
      <c r="B31" s="81"/>
      <c r="C31" s="81"/>
      <c r="D31" s="81"/>
      <c r="E31" s="81"/>
      <c r="F31" s="81"/>
      <c r="G31" s="81"/>
      <c r="H31" s="26"/>
    </row>
    <row r="32" spans="1:8" ht="12.75" customHeight="1">
      <c r="A32" s="81" t="s">
        <v>23</v>
      </c>
      <c r="B32" s="81"/>
      <c r="C32" s="81"/>
      <c r="D32" s="81"/>
      <c r="E32" s="81"/>
      <c r="F32" s="81"/>
      <c r="G32" s="81"/>
      <c r="H32" s="26">
        <v>4.54</v>
      </c>
    </row>
    <row r="33" spans="1:8" ht="12.75" customHeight="1">
      <c r="A33" s="81" t="s">
        <v>24</v>
      </c>
      <c r="B33" s="81"/>
      <c r="C33" s="81"/>
      <c r="D33" s="81"/>
      <c r="E33" s="81"/>
      <c r="F33" s="81"/>
      <c r="G33" s="81"/>
      <c r="H33" s="26">
        <v>0</v>
      </c>
    </row>
    <row r="34" spans="1:8" ht="12.75" customHeight="1">
      <c r="A34" s="81" t="s">
        <v>25</v>
      </c>
      <c r="B34" s="81"/>
      <c r="C34" s="81"/>
      <c r="D34" s="81"/>
      <c r="E34" s="81"/>
      <c r="F34" s="81"/>
      <c r="G34" s="81"/>
      <c r="H34" s="26">
        <v>2.22</v>
      </c>
    </row>
    <row r="35" spans="1:8" ht="12.75" customHeight="1">
      <c r="A35" s="89" t="s">
        <v>19</v>
      </c>
      <c r="B35" s="90"/>
      <c r="C35" s="90"/>
      <c r="D35" s="90"/>
      <c r="E35" s="90"/>
      <c r="F35" s="90"/>
      <c r="G35" s="91"/>
      <c r="H35" s="27">
        <f>SUM(H32:H34)</f>
        <v>6.76</v>
      </c>
    </row>
    <row r="36" spans="1:8" ht="12.75" customHeight="1">
      <c r="A36" s="81"/>
      <c r="B36" s="81"/>
      <c r="C36" s="81"/>
      <c r="D36" s="81"/>
      <c r="E36" s="81"/>
      <c r="F36" s="81"/>
      <c r="G36" s="81"/>
      <c r="H36" s="26"/>
    </row>
    <row r="37" spans="1:11" ht="12.75" customHeight="1">
      <c r="A37" s="89" t="s">
        <v>28</v>
      </c>
      <c r="B37" s="90"/>
      <c r="C37" s="90"/>
      <c r="D37" s="90"/>
      <c r="E37" s="90"/>
      <c r="F37" s="90"/>
      <c r="G37" s="91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2" t="s">
        <v>59</v>
      </c>
      <c r="B39" s="83"/>
      <c r="C39" s="83"/>
      <c r="D39" s="83"/>
      <c r="E39" s="83"/>
      <c r="F39" s="83"/>
      <c r="G39" s="83"/>
      <c r="H39" s="8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78</v>
      </c>
    </row>
    <row r="42" spans="1:10" ht="47.25" customHeight="1">
      <c r="A42" s="68" t="s">
        <v>30</v>
      </c>
      <c r="B42" s="69"/>
      <c r="C42" s="69"/>
      <c r="D42" s="69"/>
      <c r="E42" s="69"/>
      <c r="F42" s="69"/>
      <c r="G42" s="70"/>
      <c r="H42" s="28">
        <f>12*B5*I42</f>
        <v>19631.460000000003</v>
      </c>
      <c r="I42" s="35">
        <v>2.39</v>
      </c>
      <c r="J42" s="39"/>
    </row>
    <row r="43" spans="1:10" ht="24.75" customHeight="1">
      <c r="A43" s="75" t="s">
        <v>31</v>
      </c>
      <c r="B43" s="76"/>
      <c r="C43" s="76"/>
      <c r="D43" s="76"/>
      <c r="E43" s="76"/>
      <c r="F43" s="76"/>
      <c r="G43" s="77"/>
      <c r="H43" s="28">
        <f>12*B5*I43</f>
        <v>5174.82</v>
      </c>
      <c r="I43" s="35">
        <v>0.63</v>
      </c>
      <c r="J43" s="39"/>
    </row>
    <row r="44" spans="1:10" ht="13.5" customHeight="1">
      <c r="A44" s="87" t="s">
        <v>32</v>
      </c>
      <c r="B44" s="88"/>
      <c r="C44" s="88"/>
      <c r="D44" s="88"/>
      <c r="E44" s="88"/>
      <c r="F44" s="88"/>
      <c r="G44" s="88"/>
      <c r="H44" s="28">
        <f>12*B5*I44</f>
        <v>2792.76</v>
      </c>
      <c r="I44" s="35">
        <v>0.34</v>
      </c>
      <c r="J44" s="39"/>
    </row>
    <row r="45" spans="1:10" ht="24.75" customHeight="1">
      <c r="A45" s="75" t="s">
        <v>33</v>
      </c>
      <c r="B45" s="76"/>
      <c r="C45" s="76"/>
      <c r="D45" s="76"/>
      <c r="E45" s="76"/>
      <c r="F45" s="76"/>
      <c r="G45" s="77"/>
      <c r="H45" s="28">
        <f>12*B5*I45</f>
        <v>2792.76</v>
      </c>
      <c r="I45" s="35">
        <v>0.34</v>
      </c>
      <c r="J45" s="39"/>
    </row>
    <row r="46" spans="1:10" ht="13.5" customHeight="1">
      <c r="A46" s="87" t="s">
        <v>34</v>
      </c>
      <c r="B46" s="88"/>
      <c r="C46" s="88"/>
      <c r="D46" s="88"/>
      <c r="E46" s="88"/>
      <c r="F46" s="88"/>
      <c r="G46" s="88"/>
      <c r="H46" s="28">
        <f>12*B5*I46</f>
        <v>1478.52</v>
      </c>
      <c r="I46" s="35">
        <v>0.18</v>
      </c>
      <c r="J46" s="39"/>
    </row>
    <row r="47" spans="1:10" ht="47.25" customHeight="1">
      <c r="A47" s="68" t="s">
        <v>36</v>
      </c>
      <c r="B47" s="69"/>
      <c r="C47" s="69"/>
      <c r="D47" s="69"/>
      <c r="E47" s="69"/>
      <c r="F47" s="69"/>
      <c r="G47" s="70"/>
      <c r="H47" s="28">
        <f>12*B5*I47</f>
        <v>7228.32</v>
      </c>
      <c r="I47" s="35">
        <v>0.88</v>
      </c>
      <c r="J47" s="39"/>
    </row>
    <row r="48" spans="1:10" ht="24.75" customHeight="1">
      <c r="A48" s="75" t="s">
        <v>35</v>
      </c>
      <c r="B48" s="76"/>
      <c r="C48" s="76"/>
      <c r="D48" s="76"/>
      <c r="E48" s="76"/>
      <c r="F48" s="76"/>
      <c r="G48" s="77"/>
      <c r="H48" s="28">
        <f>12*B5*I48</f>
        <v>1889.22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40987.86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78</v>
      </c>
    </row>
    <row r="52" spans="1:9" ht="36.75" customHeight="1">
      <c r="A52" s="68" t="s">
        <v>77</v>
      </c>
      <c r="B52" s="69"/>
      <c r="C52" s="69"/>
      <c r="D52" s="69"/>
      <c r="E52" s="69"/>
      <c r="F52" s="69"/>
      <c r="G52" s="70"/>
      <c r="H52" s="28">
        <f>700+250+250+250</f>
        <v>1450</v>
      </c>
      <c r="I52" s="35">
        <v>0.7</v>
      </c>
    </row>
    <row r="53" spans="1:8" ht="24.75" customHeight="1">
      <c r="A53" s="75" t="s">
        <v>53</v>
      </c>
      <c r="B53" s="76"/>
      <c r="C53" s="76"/>
      <c r="D53" s="76"/>
      <c r="E53" s="76"/>
      <c r="F53" s="76"/>
      <c r="G53" s="77"/>
      <c r="H53" s="28">
        <v>0</v>
      </c>
    </row>
    <row r="54" spans="1:8" ht="24.75" customHeight="1">
      <c r="A54" s="75" t="s">
        <v>54</v>
      </c>
      <c r="B54" s="76"/>
      <c r="C54" s="76"/>
      <c r="D54" s="76"/>
      <c r="E54" s="76"/>
      <c r="F54" s="76"/>
      <c r="G54" s="77"/>
      <c r="H54" s="28">
        <v>0</v>
      </c>
    </row>
    <row r="55" spans="1:8" ht="36" customHeight="1">
      <c r="A55" s="75" t="s">
        <v>55</v>
      </c>
      <c r="B55" s="76"/>
      <c r="C55" s="76"/>
      <c r="D55" s="76"/>
      <c r="E55" s="76"/>
      <c r="F55" s="76"/>
      <c r="G55" s="7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1450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78</v>
      </c>
    </row>
    <row r="59" spans="1:9" ht="12.75" customHeight="1">
      <c r="A59" s="68" t="s">
        <v>44</v>
      </c>
      <c r="B59" s="69"/>
      <c r="C59" s="69"/>
      <c r="D59" s="69"/>
      <c r="E59" s="69"/>
      <c r="F59" s="69"/>
      <c r="G59" s="70"/>
      <c r="H59" s="28">
        <f>12*B5*I59</f>
        <v>17988.66</v>
      </c>
      <c r="I59" s="35">
        <v>2.19</v>
      </c>
    </row>
    <row r="60" spans="1:8" ht="24" customHeight="1">
      <c r="A60" s="68" t="s">
        <v>49</v>
      </c>
      <c r="B60" s="69"/>
      <c r="C60" s="69"/>
      <c r="D60" s="69"/>
      <c r="E60" s="69"/>
      <c r="F60" s="69"/>
      <c r="G60" s="7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17988.66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2" t="s">
        <v>60</v>
      </c>
      <c r="B63" s="83"/>
      <c r="C63" s="83"/>
      <c r="D63" s="83"/>
      <c r="E63" s="83"/>
      <c r="F63" s="83"/>
      <c r="G63" s="83"/>
      <c r="H63" s="8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78</v>
      </c>
    </row>
    <row r="66" spans="1:10" ht="36.75" customHeight="1">
      <c r="A66" s="68" t="s">
        <v>38</v>
      </c>
      <c r="B66" s="69"/>
      <c r="C66" s="69"/>
      <c r="D66" s="69"/>
      <c r="E66" s="69"/>
      <c r="F66" s="69"/>
      <c r="G66" s="70"/>
      <c r="H66" s="28">
        <f>12*B5*I66</f>
        <v>9610.38</v>
      </c>
      <c r="I66" s="35">
        <v>1.17</v>
      </c>
      <c r="J66" s="39"/>
    </row>
    <row r="67" spans="1:10" ht="24.75" customHeight="1">
      <c r="A67" s="75" t="s">
        <v>39</v>
      </c>
      <c r="B67" s="76"/>
      <c r="C67" s="76"/>
      <c r="D67" s="76"/>
      <c r="E67" s="76"/>
      <c r="F67" s="76"/>
      <c r="G67" s="77"/>
      <c r="H67" s="28">
        <f>12*B5*I67</f>
        <v>8624.7</v>
      </c>
      <c r="I67" s="35">
        <v>1.05</v>
      </c>
      <c r="J67" s="39"/>
    </row>
    <row r="68" spans="1:10" ht="36.75" customHeight="1">
      <c r="A68" s="68" t="s">
        <v>48</v>
      </c>
      <c r="B68" s="69"/>
      <c r="C68" s="69"/>
      <c r="D68" s="69"/>
      <c r="E68" s="69"/>
      <c r="F68" s="69"/>
      <c r="G68" s="70"/>
      <c r="H68" s="28">
        <f>12*B5*I68</f>
        <v>10349.64</v>
      </c>
      <c r="I68" s="35">
        <v>1.26</v>
      </c>
      <c r="J68" s="39"/>
    </row>
    <row r="69" spans="1:10" ht="24.75" customHeight="1">
      <c r="A69" s="75" t="s">
        <v>40</v>
      </c>
      <c r="B69" s="76"/>
      <c r="C69" s="76"/>
      <c r="D69" s="76"/>
      <c r="E69" s="76"/>
      <c r="F69" s="76"/>
      <c r="G69" s="77"/>
      <c r="H69" s="28">
        <f>12*B5*I69</f>
        <v>3449.8799999999997</v>
      </c>
      <c r="I69" s="35">
        <v>0.42</v>
      </c>
      <c r="J69" s="39"/>
    </row>
    <row r="70" spans="1:10" ht="25.5" customHeight="1">
      <c r="A70" s="68" t="s">
        <v>41</v>
      </c>
      <c r="B70" s="69"/>
      <c r="C70" s="69"/>
      <c r="D70" s="69"/>
      <c r="E70" s="69"/>
      <c r="F70" s="69"/>
      <c r="G70" s="70"/>
      <c r="H70" s="28">
        <f>12*B5*I70</f>
        <v>3614.16</v>
      </c>
      <c r="I70" s="35">
        <v>0.44</v>
      </c>
      <c r="J70" s="39"/>
    </row>
    <row r="71" spans="1:10" ht="24.75" customHeight="1">
      <c r="A71" s="75" t="s">
        <v>42</v>
      </c>
      <c r="B71" s="76"/>
      <c r="C71" s="76"/>
      <c r="D71" s="76"/>
      <c r="E71" s="76"/>
      <c r="F71" s="76"/>
      <c r="G71" s="77"/>
      <c r="H71" s="28">
        <f>12*B5*I71</f>
        <v>1642.8000000000002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37291.560000000005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78</v>
      </c>
    </row>
    <row r="75" spans="1:8" ht="33" customHeight="1">
      <c r="A75" s="68" t="s">
        <v>66</v>
      </c>
      <c r="B75" s="69"/>
      <c r="C75" s="69"/>
      <c r="D75" s="69"/>
      <c r="E75" s="69"/>
      <c r="F75" s="69"/>
      <c r="G75" s="70"/>
      <c r="H75" s="28">
        <v>3598.94</v>
      </c>
    </row>
    <row r="76" spans="1:8" ht="34.5" customHeight="1">
      <c r="A76" s="75" t="s">
        <v>52</v>
      </c>
      <c r="B76" s="76"/>
      <c r="C76" s="76"/>
      <c r="D76" s="76"/>
      <c r="E76" s="76"/>
      <c r="F76" s="76"/>
      <c r="G76" s="7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3598.94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78</v>
      </c>
    </row>
    <row r="80" spans="1:8" ht="24.75" customHeight="1">
      <c r="A80" s="68" t="s">
        <v>80</v>
      </c>
      <c r="B80" s="69"/>
      <c r="C80" s="69"/>
      <c r="D80" s="69"/>
      <c r="E80" s="69"/>
      <c r="F80" s="69"/>
      <c r="G80" s="70"/>
      <c r="H80" s="28">
        <v>0</v>
      </c>
    </row>
    <row r="81" spans="1:8" ht="24.75" customHeight="1">
      <c r="A81" s="68" t="s">
        <v>50</v>
      </c>
      <c r="B81" s="69"/>
      <c r="C81" s="69"/>
      <c r="D81" s="69"/>
      <c r="E81" s="69"/>
      <c r="F81" s="69"/>
      <c r="G81" s="70"/>
      <c r="H81" s="28">
        <v>0</v>
      </c>
    </row>
    <row r="82" spans="1:8" ht="29.25" customHeight="1">
      <c r="A82" s="78" t="s">
        <v>76</v>
      </c>
      <c r="B82" s="79"/>
      <c r="C82" s="79"/>
      <c r="D82" s="79"/>
      <c r="E82" s="79"/>
      <c r="F82" s="79"/>
      <c r="G82" s="80"/>
      <c r="H82" s="28">
        <v>0</v>
      </c>
    </row>
    <row r="83" spans="1:8" ht="24.75" customHeight="1">
      <c r="A83" s="75" t="s">
        <v>51</v>
      </c>
      <c r="B83" s="76"/>
      <c r="C83" s="76"/>
      <c r="D83" s="76"/>
      <c r="E83" s="76"/>
      <c r="F83" s="76"/>
      <c r="G83" s="77"/>
      <c r="H83" s="28">
        <v>0</v>
      </c>
    </row>
    <row r="84" spans="1:8" ht="64.5" customHeight="1">
      <c r="A84" s="78" t="s">
        <v>79</v>
      </c>
      <c r="B84" s="79"/>
      <c r="C84" s="79"/>
      <c r="D84" s="79"/>
      <c r="E84" s="79"/>
      <c r="F84" s="79"/>
      <c r="G84" s="80"/>
      <c r="H84" s="28">
        <f>270.5+1017.6+460</f>
        <v>1748.1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1748.1</v>
      </c>
    </row>
    <row r="86" ht="12.75">
      <c r="H86" s="33"/>
    </row>
    <row r="88" ht="12.75">
      <c r="A88" t="s">
        <v>67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2015-04-09T02:30:35Z</dcterms:modified>
  <cp:category/>
  <cp:version/>
  <cp:contentType/>
  <cp:contentStatus/>
</cp:coreProperties>
</file>