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<sst xmlns="http://schemas.openxmlformats.org/spreadsheetml/2006/main" count="283" uniqueCount="159">
  <si>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</si>
  <si>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</si>
  <si>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</si>
  <si>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</si>
  <si>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</si>
  <si>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</si>
  <si>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</si>
  <si>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</si>
  <si>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</si>
  <si>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</si>
  <si>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</si>
  <si>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</si>
  <si>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</si>
  <si>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</si>
  <si>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</si>
  <si>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</si>
  <si>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</si>
  <si>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</si>
  <si>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</si>
  <si>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</si>
  <si>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</si>
  <si>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</si>
  <si>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</si>
  <si>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</si>
  <si>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</si>
  <si>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</si>
  <si>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</si>
  <si>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</si>
  <si>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</si>
  <si>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</si>
  <si>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</si>
  <si>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</si>
  <si>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</si>
  <si>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</si>
  <si>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</si>
  <si>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</si>
  <si>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</si>
  <si>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</si>
  <si>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</si>
  <si>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</si>
  <si>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</si>
  <si>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</si>
  <si>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</si>
  <si>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</si>
  <si>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</si>
  <si>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</si>
  <si>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</si>
  <si>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</si>
  <si>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</si>
  <si>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</si>
  <si>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</si>
  <si>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</si>
  <si>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</si>
  <si>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</si>
  <si>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</si>
  <si>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</si>
  <si>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</si>
  <si>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</si>
  <si>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</si>
  <si>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</si>
  <si>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</si>
  <si>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</si>
  <si>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ул. Большая Подгорная,211</t>
  </si>
  <si>
    <t>410,5</t>
  </si>
  <si>
    <t>8 шт.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</si>
  <si>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</si>
  <si>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Директор ООО "УК "Ленинский массив"______________________________В.П.Карелин</t>
  </si>
  <si>
    <t>5,69 руб/кв.м/мес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</si>
  <si>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</si>
  <si>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</si>
  <si>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</si>
  <si>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</si>
  <si>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</si>
  <si>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</si>
  <si>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</si>
  <si>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23 чел.</t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</si>
  <si>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</si>
  <si>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</si>
  <si>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t xml:space="preserve">         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</si>
  <si>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Сбор и вывоз мусора с контейнерной площадки- июль                                                                                                                                                          - Скос травы  на придомовой территории июль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</si>
  <si>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</si>
  <si>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снега с кровли- февраль, Скол сосулек с кровли- декабрь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</si>
  <si>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</si>
  <si>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                                                                                                     </t>
    </r>
    <r>
      <rPr>
        <sz val="8"/>
        <rFont val="Arial Cyr"/>
        <family val="2"/>
      </rPr>
      <t xml:space="preserve">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</si>
  <si>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</si>
  <si>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</si>
  <si>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</si>
  <si>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</si>
  <si>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</si>
  <si>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</si>
  <si>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</si>
  <si>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</si>
  <si>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</si>
  <si>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</si>
  <si>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</si>
  <si>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</si>
  <si>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</si>
  <si>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</si>
  <si>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</si>
  <si>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</si>
  <si>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</si>
  <si>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</si>
  <si>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</si>
  <si>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</si>
  <si>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</si>
  <si>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</si>
  <si>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</si>
  <si>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</si>
  <si>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</si>
  <si>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</si>
  <si>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</si>
  <si>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</si>
  <si>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</si>
  <si>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</si>
  <si>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</si>
  <si>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</si>
  <si>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</si>
  <si>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</si>
  <si>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29.12.14</t>
  </si>
  <si>
    <t>09:00</t>
  </si>
  <si>
    <t>10:00</t>
  </si>
  <si>
    <t>Взвёл автомат.</t>
  </si>
  <si>
    <t/>
  </si>
  <si>
    <t>квартира</t>
  </si>
  <si>
    <t>ул.Б.Подгорная,211</t>
  </si>
  <si>
    <t>Содержание общего имущества</t>
  </si>
  <si>
    <t>СОИ (системы)</t>
  </si>
  <si>
    <t>Электроснабжение</t>
  </si>
  <si>
    <t>11:00</t>
  </si>
  <si>
    <t>Программный дом, будут установлены светильники с датчиками.</t>
  </si>
  <si>
    <t>мн.дом</t>
  </si>
  <si>
    <t>14.11.14</t>
  </si>
  <si>
    <t>13:00</t>
  </si>
  <si>
    <t>15:00</t>
  </si>
  <si>
    <t>Очистка контейнерной площадки от мусора. Площадь - 410,5 кв.м</t>
  </si>
  <si>
    <t>Спецтехника : фронтальный погрузчик - 1300р/ч, а/м КАМАЗ - 1200 р/ч, рабочие - 220 р/ч. Мс. Наряд №5560</t>
  </si>
  <si>
    <t>СОИ (работы)</t>
  </si>
  <si>
    <t>Санитарная очистка придомовой территории</t>
  </si>
  <si>
    <t>31.10.14</t>
  </si>
  <si>
    <t>Ремонт ХВС.</t>
  </si>
  <si>
    <t>Труба м/пласт.- 3 м/п, вентиль Д 15мм -2 шт., вентиль Д 20мм - 1 шт., переходник сталь-м/пласт Д 15мм - 2 шт.</t>
  </si>
  <si>
    <t>Водопровод и канализация, горячее водоснабжение</t>
  </si>
  <si>
    <t>30.06.14</t>
  </si>
  <si>
    <t>16:00</t>
  </si>
  <si>
    <t>Опрессовка СО : ревизия задвижек Д 50мм - 2 шт., ревизия вентилей Д 15мм - 2 шт.</t>
  </si>
  <si>
    <t>лён - 0,01кг.</t>
  </si>
  <si>
    <t>Центральное отопление</t>
  </si>
  <si>
    <t>06.06.14</t>
  </si>
  <si>
    <t>12:00</t>
  </si>
  <si>
    <t>Скос травы - 100 кв.м.</t>
  </si>
  <si>
    <t>бензин - 0,6 л/час.</t>
  </si>
  <si>
    <t>Сезонные работы</t>
  </si>
  <si>
    <t>14.01.14</t>
  </si>
  <si>
    <t>Сброс снега с кровли ж/д.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</si>
  <si>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 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</si>
  <si>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(июнь). Ремонт системы ХВС (октябрь)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</si>
  <si>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Сбор и вывоз мусора с контейнерной площадки (ноябрь). Скос травы  на придомовой территории (июнь). Работа откачивающей спецтехники (ноябрь)               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</si>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</sst>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30" borderId="0" xfId="53" applyFill="1" applyAlignment="1">
      <alignment/>
      <protection/>
    </xf>
    <xf numFmtId="0" fontId="0" fillId="3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9"/>
  <sheetViews>
    <sheetView tabSelected="1" workbookViewId="0" topLeftCell="A84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</cols>
  <sheetData>
    <row r="1" spans="1:9" ht="15.75">
      <c r="A1" s="82" t="s">
        <v>69</v>
      </c>
      <c r="B1" s="82"/>
      <c r="C1" s="82"/>
      <c r="D1" s="82"/>
      <c r="E1" s="82"/>
      <c r="F1" s="82"/>
      <c r="G1" s="82"/>
      <c r="H1" s="82"/>
      <c r="I1" s="31"/>
    </row>
    <row r="2" spans="1:9" ht="12.75" customHeight="1">
      <c r="A2" s="83" t="s">
        <v>84</v>
      </c>
      <c r="B2" s="83"/>
      <c r="C2" s="83"/>
      <c r="D2" s="83"/>
      <c r="E2" s="83"/>
      <c r="F2" s="83"/>
      <c r="G2" s="83"/>
      <c r="H2" s="8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157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158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10787.86+61328.88</f>
        <v>72116.73999999999</v>
      </c>
      <c r="C15" s="20">
        <f>0</f>
        <v>0</v>
      </c>
      <c r="D15" s="20">
        <f>SUM(B15:C15)</f>
        <v>72116.73999999999</v>
      </c>
      <c r="E15" s="1"/>
      <c r="F15" s="1"/>
      <c r="G15" s="1"/>
      <c r="H15" s="1"/>
    </row>
    <row r="16" spans="1:8" ht="12.75">
      <c r="A16" s="24" t="s">
        <v>86</v>
      </c>
      <c r="B16" s="20">
        <f>4778.48+26923.88</f>
        <v>31702.36</v>
      </c>
      <c r="C16" s="20">
        <v>390.13</v>
      </c>
      <c r="D16" s="20">
        <f>SUM(B16:C16)</f>
        <v>32092.49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35887.62</v>
      </c>
      <c r="C17" s="39">
        <f>H72+H77+H85</f>
        <v>32716.91</v>
      </c>
      <c r="D17" s="39">
        <f>SUM(B17:C17)</f>
        <v>68604.53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-4185.260000000002</v>
      </c>
      <c r="C18" s="38">
        <f>C16-C17</f>
        <v>-32326.78</v>
      </c>
      <c r="D18" s="38">
        <f>SUM(B18:C18)</f>
        <v>-36512.04</v>
      </c>
      <c r="E18" s="1"/>
      <c r="F18" s="1"/>
      <c r="G18" s="1"/>
      <c r="H18" s="1" t="s">
        <v>78</v>
      </c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-36512.04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-127117.91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-163629.95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1" t="s">
        <v>61</v>
      </c>
      <c r="B26" s="72"/>
      <c r="C26" s="72"/>
      <c r="D26" s="72"/>
      <c r="E26" s="72"/>
      <c r="F26" s="72"/>
      <c r="G26" s="72"/>
      <c r="H26" s="25" t="s">
        <v>20</v>
      </c>
    </row>
    <row r="27" spans="1:8" ht="12.75" customHeight="1">
      <c r="A27" s="67" t="s">
        <v>21</v>
      </c>
      <c r="B27" s="67"/>
      <c r="C27" s="67"/>
      <c r="D27" s="67"/>
      <c r="E27" s="67"/>
      <c r="F27" s="67"/>
      <c r="G27" s="67"/>
      <c r="H27" s="26">
        <v>4.99</v>
      </c>
    </row>
    <row r="28" spans="1:8" ht="12.75" customHeight="1">
      <c r="A28" s="67" t="s">
        <v>22</v>
      </c>
      <c r="B28" s="67"/>
      <c r="C28" s="67"/>
      <c r="D28" s="67"/>
      <c r="E28" s="67"/>
      <c r="F28" s="67"/>
      <c r="G28" s="67"/>
      <c r="H28" s="26">
        <v>0.7</v>
      </c>
    </row>
    <row r="29" spans="1:8" ht="12.75" customHeight="1">
      <c r="A29" s="67" t="s">
        <v>17</v>
      </c>
      <c r="B29" s="67"/>
      <c r="C29" s="67"/>
      <c r="D29" s="67"/>
      <c r="E29" s="67"/>
      <c r="F29" s="67"/>
      <c r="G29" s="67"/>
      <c r="H29" s="26">
        <v>2.19</v>
      </c>
    </row>
    <row r="30" spans="1:8" ht="12.75" customHeight="1">
      <c r="A30" s="68" t="s">
        <v>18</v>
      </c>
      <c r="B30" s="69"/>
      <c r="C30" s="69"/>
      <c r="D30" s="69"/>
      <c r="E30" s="69"/>
      <c r="F30" s="69"/>
      <c r="G30" s="70"/>
      <c r="H30" s="27">
        <f>SUM(H27:H29)</f>
        <v>7.880000000000001</v>
      </c>
    </row>
    <row r="31" spans="1:8" ht="12.75" customHeight="1">
      <c r="A31" s="67"/>
      <c r="B31" s="67"/>
      <c r="C31" s="67"/>
      <c r="D31" s="67"/>
      <c r="E31" s="67"/>
      <c r="F31" s="67"/>
      <c r="G31" s="67"/>
      <c r="H31" s="26"/>
    </row>
    <row r="32" spans="1:8" ht="12.75" customHeight="1">
      <c r="A32" s="67" t="s">
        <v>23</v>
      </c>
      <c r="B32" s="67"/>
      <c r="C32" s="67"/>
      <c r="D32" s="67"/>
      <c r="E32" s="67"/>
      <c r="F32" s="67"/>
      <c r="G32" s="67"/>
      <c r="H32" s="26">
        <v>4.54</v>
      </c>
    </row>
    <row r="33" spans="1:8" ht="12.75" customHeight="1">
      <c r="A33" s="67" t="s">
        <v>24</v>
      </c>
      <c r="B33" s="67"/>
      <c r="C33" s="67"/>
      <c r="D33" s="67"/>
      <c r="E33" s="67"/>
      <c r="F33" s="67"/>
      <c r="G33" s="67"/>
      <c r="H33" s="26">
        <v>0</v>
      </c>
    </row>
    <row r="34" spans="1:8" ht="12.75" customHeight="1">
      <c r="A34" s="67" t="s">
        <v>25</v>
      </c>
      <c r="B34" s="67"/>
      <c r="C34" s="67"/>
      <c r="D34" s="67"/>
      <c r="E34" s="67"/>
      <c r="F34" s="67"/>
      <c r="G34" s="67"/>
      <c r="H34" s="26">
        <v>2.22</v>
      </c>
    </row>
    <row r="35" spans="1:8" ht="12.75" customHeight="1">
      <c r="A35" s="68" t="s">
        <v>19</v>
      </c>
      <c r="B35" s="69"/>
      <c r="C35" s="69"/>
      <c r="D35" s="69"/>
      <c r="E35" s="69"/>
      <c r="F35" s="69"/>
      <c r="G35" s="70"/>
      <c r="H35" s="27">
        <f>SUM(H32:H34)</f>
        <v>6.76</v>
      </c>
    </row>
    <row r="36" spans="1:8" ht="12.75" customHeight="1">
      <c r="A36" s="67"/>
      <c r="B36" s="67"/>
      <c r="C36" s="67"/>
      <c r="D36" s="67"/>
      <c r="E36" s="67"/>
      <c r="F36" s="67"/>
      <c r="G36" s="67"/>
      <c r="H36" s="26"/>
    </row>
    <row r="37" spans="1:8" ht="12.75" customHeight="1">
      <c r="A37" s="68" t="s">
        <v>28</v>
      </c>
      <c r="B37" s="69"/>
      <c r="C37" s="69"/>
      <c r="D37" s="69"/>
      <c r="E37" s="69"/>
      <c r="F37" s="69"/>
      <c r="G37" s="7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7" t="s">
        <v>59</v>
      </c>
      <c r="B39" s="88"/>
      <c r="C39" s="88"/>
      <c r="D39" s="88"/>
      <c r="E39" s="88"/>
      <c r="F39" s="88"/>
      <c r="G39" s="88"/>
      <c r="H39" s="8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5" t="s">
        <v>29</v>
      </c>
      <c r="B41" s="76"/>
      <c r="C41" s="76"/>
      <c r="D41" s="77"/>
      <c r="E41" s="77"/>
      <c r="F41" s="77"/>
      <c r="G41" s="78"/>
      <c r="H41" s="4" t="s">
        <v>92</v>
      </c>
    </row>
    <row r="42" spans="1:9" ht="47.25" customHeight="1">
      <c r="A42" s="79" t="s">
        <v>30</v>
      </c>
      <c r="B42" s="80"/>
      <c r="C42" s="80"/>
      <c r="D42" s="80"/>
      <c r="E42" s="80"/>
      <c r="F42" s="80"/>
      <c r="G42" s="81"/>
      <c r="H42" s="28">
        <f>12*B5*I42</f>
        <v>11773.140000000001</v>
      </c>
      <c r="I42" s="35">
        <v>2.39</v>
      </c>
    </row>
    <row r="43" spans="1:9" ht="24.75" customHeight="1">
      <c r="A43" s="84" t="s">
        <v>31</v>
      </c>
      <c r="B43" s="85"/>
      <c r="C43" s="85"/>
      <c r="D43" s="85"/>
      <c r="E43" s="85"/>
      <c r="F43" s="85"/>
      <c r="G43" s="86"/>
      <c r="H43" s="28">
        <f>12*I43*B5</f>
        <v>3103.38</v>
      </c>
      <c r="I43" s="35">
        <v>0.63</v>
      </c>
    </row>
    <row r="44" spans="1:9" ht="13.5" customHeight="1">
      <c r="A44" s="73" t="s">
        <v>32</v>
      </c>
      <c r="B44" s="74"/>
      <c r="C44" s="74"/>
      <c r="D44" s="74"/>
      <c r="E44" s="74"/>
      <c r="F44" s="74"/>
      <c r="G44" s="74"/>
      <c r="H44" s="28">
        <f>12*B5*I44</f>
        <v>1674.8400000000001</v>
      </c>
      <c r="I44" s="35">
        <v>0.34</v>
      </c>
    </row>
    <row r="45" spans="1:9" ht="24.75" customHeight="1">
      <c r="A45" s="84" t="s">
        <v>33</v>
      </c>
      <c r="B45" s="85"/>
      <c r="C45" s="85"/>
      <c r="D45" s="85"/>
      <c r="E45" s="85"/>
      <c r="F45" s="85"/>
      <c r="G45" s="86"/>
      <c r="H45" s="28">
        <f>12*B5*I45</f>
        <v>1674.8400000000001</v>
      </c>
      <c r="I45" s="35">
        <v>0.34</v>
      </c>
    </row>
    <row r="46" spans="1:9" ht="13.5" customHeight="1">
      <c r="A46" s="73" t="s">
        <v>34</v>
      </c>
      <c r="B46" s="74"/>
      <c r="C46" s="74"/>
      <c r="D46" s="74"/>
      <c r="E46" s="74"/>
      <c r="F46" s="74"/>
      <c r="G46" s="74"/>
      <c r="H46" s="28">
        <f>12*B5*I46</f>
        <v>886.68</v>
      </c>
      <c r="I46" s="35">
        <v>0.18</v>
      </c>
    </row>
    <row r="47" spans="1:9" ht="47.25" customHeight="1">
      <c r="A47" s="79" t="s">
        <v>36</v>
      </c>
      <c r="B47" s="80"/>
      <c r="C47" s="80"/>
      <c r="D47" s="80"/>
      <c r="E47" s="80"/>
      <c r="F47" s="80"/>
      <c r="G47" s="81"/>
      <c r="H47" s="28">
        <f>12*B5*I47</f>
        <v>4334.88</v>
      </c>
      <c r="I47" s="35">
        <v>0.88</v>
      </c>
    </row>
    <row r="48" spans="1:9" ht="24.75" customHeight="1">
      <c r="A48" s="84" t="s">
        <v>35</v>
      </c>
      <c r="B48" s="85"/>
      <c r="C48" s="85"/>
      <c r="D48" s="85"/>
      <c r="E48" s="85"/>
      <c r="F48" s="85"/>
      <c r="G48" s="86"/>
      <c r="H48" s="28">
        <f>12*B5*I48</f>
        <v>1132.98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24580.74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5" t="s">
        <v>37</v>
      </c>
      <c r="B51" s="76"/>
      <c r="C51" s="76"/>
      <c r="D51" s="77"/>
      <c r="E51" s="77"/>
      <c r="F51" s="77"/>
      <c r="G51" s="78"/>
      <c r="H51" s="4" t="s">
        <v>92</v>
      </c>
    </row>
    <row r="52" spans="1:9" ht="23.25" customHeight="1">
      <c r="A52" s="79" t="s">
        <v>154</v>
      </c>
      <c r="B52" s="80"/>
      <c r="C52" s="80"/>
      <c r="D52" s="80"/>
      <c r="E52" s="80"/>
      <c r="F52" s="80"/>
      <c r="G52" s="81"/>
      <c r="H52" s="41">
        <v>519</v>
      </c>
      <c r="I52" s="35">
        <v>0.7</v>
      </c>
    </row>
    <row r="53" spans="1:8" ht="24.75" customHeight="1">
      <c r="A53" s="84" t="s">
        <v>53</v>
      </c>
      <c r="B53" s="85"/>
      <c r="C53" s="85"/>
      <c r="D53" s="85"/>
      <c r="E53" s="85"/>
      <c r="F53" s="85"/>
      <c r="G53" s="86"/>
      <c r="H53" s="28">
        <v>0</v>
      </c>
    </row>
    <row r="54" spans="1:8" ht="24.75" customHeight="1">
      <c r="A54" s="84" t="s">
        <v>54</v>
      </c>
      <c r="B54" s="85"/>
      <c r="C54" s="85"/>
      <c r="D54" s="85"/>
      <c r="E54" s="85"/>
      <c r="F54" s="85"/>
      <c r="G54" s="86"/>
      <c r="H54" s="28">
        <v>0</v>
      </c>
    </row>
    <row r="55" spans="1:8" ht="36" customHeight="1">
      <c r="A55" s="84" t="s">
        <v>55</v>
      </c>
      <c r="B55" s="85"/>
      <c r="C55" s="85"/>
      <c r="D55" s="85"/>
      <c r="E55" s="85"/>
      <c r="F55" s="85"/>
      <c r="G55" s="8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519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5" t="s">
        <v>45</v>
      </c>
      <c r="B58" s="76"/>
      <c r="C58" s="76"/>
      <c r="D58" s="77"/>
      <c r="E58" s="77"/>
      <c r="F58" s="77"/>
      <c r="G58" s="78"/>
      <c r="H58" s="4" t="s">
        <v>92</v>
      </c>
    </row>
    <row r="59" spans="1:9" ht="12.75" customHeight="1">
      <c r="A59" s="79" t="s">
        <v>44</v>
      </c>
      <c r="B59" s="80"/>
      <c r="C59" s="80"/>
      <c r="D59" s="80"/>
      <c r="E59" s="80"/>
      <c r="F59" s="80"/>
      <c r="G59" s="81"/>
      <c r="H59" s="28">
        <v>10787.88</v>
      </c>
      <c r="I59" s="35">
        <v>2.19</v>
      </c>
    </row>
    <row r="60" spans="1:8" ht="24" customHeight="1">
      <c r="A60" s="79" t="s">
        <v>49</v>
      </c>
      <c r="B60" s="80"/>
      <c r="C60" s="80"/>
      <c r="D60" s="80"/>
      <c r="E60" s="80"/>
      <c r="F60" s="80"/>
      <c r="G60" s="8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10787.88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7" t="s">
        <v>60</v>
      </c>
      <c r="B63" s="88"/>
      <c r="C63" s="88"/>
      <c r="D63" s="88"/>
      <c r="E63" s="88"/>
      <c r="F63" s="88"/>
      <c r="G63" s="88"/>
      <c r="H63" s="8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5" t="s">
        <v>43</v>
      </c>
      <c r="B65" s="76"/>
      <c r="C65" s="76"/>
      <c r="D65" s="77"/>
      <c r="E65" s="77"/>
      <c r="F65" s="77"/>
      <c r="G65" s="78"/>
      <c r="H65" s="4" t="s">
        <v>92</v>
      </c>
    </row>
    <row r="66" spans="1:9" ht="36.75" customHeight="1">
      <c r="A66" s="79" t="s">
        <v>38</v>
      </c>
      <c r="B66" s="80"/>
      <c r="C66" s="80"/>
      <c r="D66" s="80"/>
      <c r="E66" s="80"/>
      <c r="F66" s="80"/>
      <c r="G66" s="81"/>
      <c r="H66" s="28">
        <f>12*B5*I66</f>
        <v>5221.56</v>
      </c>
      <c r="I66" s="35">
        <v>1.06</v>
      </c>
    </row>
    <row r="67" spans="1:9" ht="24.75" customHeight="1">
      <c r="A67" s="84" t="s">
        <v>39</v>
      </c>
      <c r="B67" s="85"/>
      <c r="C67" s="85"/>
      <c r="D67" s="85"/>
      <c r="E67" s="85"/>
      <c r="F67" s="85"/>
      <c r="G67" s="86"/>
      <c r="H67" s="28">
        <f>12*B5*I67</f>
        <v>4433.400000000001</v>
      </c>
      <c r="I67" s="35">
        <v>0.9</v>
      </c>
    </row>
    <row r="68" spans="1:9" ht="36.75" customHeight="1">
      <c r="A68" s="79" t="s">
        <v>48</v>
      </c>
      <c r="B68" s="80"/>
      <c r="C68" s="80"/>
      <c r="D68" s="80"/>
      <c r="E68" s="80"/>
      <c r="F68" s="80"/>
      <c r="G68" s="81"/>
      <c r="H68" s="28">
        <f>12*B5*I68</f>
        <v>6206.76</v>
      </c>
      <c r="I68" s="35">
        <v>1.26</v>
      </c>
    </row>
    <row r="69" spans="1:9" ht="24.75" customHeight="1">
      <c r="A69" s="84" t="s">
        <v>40</v>
      </c>
      <c r="B69" s="85"/>
      <c r="C69" s="85"/>
      <c r="D69" s="85"/>
      <c r="E69" s="85"/>
      <c r="F69" s="85"/>
      <c r="G69" s="86"/>
      <c r="H69" s="28">
        <f>12*B5*I69</f>
        <v>1182.24</v>
      </c>
      <c r="I69" s="35">
        <v>0.24</v>
      </c>
    </row>
    <row r="70" spans="1:9" ht="25.5" customHeight="1">
      <c r="A70" s="79" t="s">
        <v>41</v>
      </c>
      <c r="B70" s="80"/>
      <c r="C70" s="80"/>
      <c r="D70" s="80"/>
      <c r="E70" s="80"/>
      <c r="F70" s="80"/>
      <c r="G70" s="81"/>
      <c r="H70" s="28">
        <f>12*B5*I70</f>
        <v>2167.44</v>
      </c>
      <c r="I70" s="35">
        <v>0.44</v>
      </c>
    </row>
    <row r="71" spans="1:9" ht="24.75" customHeight="1">
      <c r="A71" s="84" t="s">
        <v>42</v>
      </c>
      <c r="B71" s="85"/>
      <c r="C71" s="85"/>
      <c r="D71" s="85"/>
      <c r="E71" s="85"/>
      <c r="F71" s="85"/>
      <c r="G71" s="86"/>
      <c r="H71" s="28">
        <f>12*B5*I71</f>
        <v>738.9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19950.300000000003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5" t="s">
        <v>46</v>
      </c>
      <c r="B74" s="76"/>
      <c r="C74" s="76"/>
      <c r="D74" s="77"/>
      <c r="E74" s="77"/>
      <c r="F74" s="77"/>
      <c r="G74" s="78"/>
      <c r="H74" s="4" t="s">
        <v>92</v>
      </c>
    </row>
    <row r="75" spans="1:8" ht="35.25" customHeight="1">
      <c r="A75" s="79" t="s">
        <v>155</v>
      </c>
      <c r="B75" s="80"/>
      <c r="C75" s="80"/>
      <c r="D75" s="80"/>
      <c r="E75" s="80"/>
      <c r="F75" s="80"/>
      <c r="G75" s="81"/>
      <c r="H75" s="41">
        <f>2153.61+6751.2</f>
        <v>8904.81</v>
      </c>
    </row>
    <row r="76" spans="1:8" ht="34.5" customHeight="1">
      <c r="A76" s="84" t="s">
        <v>52</v>
      </c>
      <c r="B76" s="85"/>
      <c r="C76" s="85"/>
      <c r="D76" s="85"/>
      <c r="E76" s="85"/>
      <c r="F76" s="85"/>
      <c r="G76" s="8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8904.81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5" t="s">
        <v>47</v>
      </c>
      <c r="B79" s="76"/>
      <c r="C79" s="76"/>
      <c r="D79" s="77"/>
      <c r="E79" s="77"/>
      <c r="F79" s="77"/>
      <c r="G79" s="78"/>
      <c r="H79" s="4" t="s">
        <v>92</v>
      </c>
    </row>
    <row r="80" spans="1:8" ht="31.5" customHeight="1">
      <c r="A80" s="79" t="s">
        <v>82</v>
      </c>
      <c r="B80" s="80"/>
      <c r="C80" s="80"/>
      <c r="D80" s="80"/>
      <c r="E80" s="80"/>
      <c r="F80" s="80"/>
      <c r="G80" s="81"/>
      <c r="H80" s="28">
        <v>0</v>
      </c>
    </row>
    <row r="81" spans="1:8" ht="24.75" customHeight="1">
      <c r="A81" s="79" t="s">
        <v>50</v>
      </c>
      <c r="B81" s="80"/>
      <c r="C81" s="80"/>
      <c r="D81" s="80"/>
      <c r="E81" s="80"/>
      <c r="F81" s="80"/>
      <c r="G81" s="81"/>
      <c r="H81" s="28">
        <v>0</v>
      </c>
    </row>
    <row r="82" spans="1:8" ht="26.25" customHeight="1">
      <c r="A82" s="90" t="s">
        <v>83</v>
      </c>
      <c r="B82" s="91"/>
      <c r="C82" s="91"/>
      <c r="D82" s="91"/>
      <c r="E82" s="91"/>
      <c r="F82" s="91"/>
      <c r="G82" s="92"/>
      <c r="H82" s="28">
        <v>0</v>
      </c>
    </row>
    <row r="83" spans="1:8" ht="24.75" customHeight="1">
      <c r="A83" s="84" t="s">
        <v>51</v>
      </c>
      <c r="B83" s="85"/>
      <c r="C83" s="85"/>
      <c r="D83" s="85"/>
      <c r="E83" s="85"/>
      <c r="F83" s="85"/>
      <c r="G83" s="86"/>
      <c r="H83" s="28">
        <v>0</v>
      </c>
    </row>
    <row r="84" spans="1:8" ht="48.75" customHeight="1">
      <c r="A84" s="90" t="s">
        <v>156</v>
      </c>
      <c r="B84" s="91"/>
      <c r="C84" s="91"/>
      <c r="D84" s="91"/>
      <c r="E84" s="91"/>
      <c r="F84" s="91"/>
      <c r="G84" s="92"/>
      <c r="H84" s="41">
        <f>656.8+805+2400</f>
        <v>3861.8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3861.8</v>
      </c>
    </row>
    <row r="86" ht="12.75">
      <c r="H86" s="33"/>
    </row>
    <row r="88" ht="12.75">
      <c r="A88" t="s">
        <v>66</v>
      </c>
    </row>
    <row r="91" ht="3.75" customHeight="1"/>
    <row r="92" spans="1:25" ht="12.75" hidden="1">
      <c r="A92" s="40" t="s">
        <v>93</v>
      </c>
      <c r="B92" s="40" t="s">
        <v>94</v>
      </c>
      <c r="C92" s="40" t="s">
        <v>95</v>
      </c>
      <c r="D92" s="40" t="s">
        <v>96</v>
      </c>
      <c r="E92" s="40" t="s">
        <v>97</v>
      </c>
      <c r="F92" s="40" t="s">
        <v>98</v>
      </c>
      <c r="G92" s="40" t="s">
        <v>99</v>
      </c>
      <c r="H92" s="40" t="s">
        <v>100</v>
      </c>
      <c r="I92" s="40" t="s">
        <v>101</v>
      </c>
      <c r="J92" s="40" t="s">
        <v>102</v>
      </c>
      <c r="K92" s="40" t="s">
        <v>103</v>
      </c>
      <c r="L92" s="40" t="s">
        <v>104</v>
      </c>
      <c r="M92" s="40" t="s">
        <v>105</v>
      </c>
      <c r="N92" s="40" t="s">
        <v>106</v>
      </c>
      <c r="O92" s="40" t="s">
        <v>107</v>
      </c>
      <c r="P92" s="40" t="s">
        <v>108</v>
      </c>
      <c r="Q92" s="40" t="s">
        <v>109</v>
      </c>
      <c r="R92" s="40" t="s">
        <v>110</v>
      </c>
      <c r="S92" s="40" t="s">
        <v>111</v>
      </c>
      <c r="T92" s="40" t="s">
        <v>112</v>
      </c>
      <c r="U92" s="40" t="s">
        <v>113</v>
      </c>
      <c r="V92" s="40" t="s">
        <v>114</v>
      </c>
      <c r="W92" s="40" t="s">
        <v>115</v>
      </c>
      <c r="X92" s="40" t="s">
        <v>116</v>
      </c>
      <c r="Y92" s="40" t="s">
        <v>117</v>
      </c>
    </row>
    <row r="93" spans="1:25" s="46" customFormat="1" ht="12.75" hidden="1">
      <c r="A93" s="42">
        <v>5687</v>
      </c>
      <c r="B93" s="42" t="b">
        <v>0</v>
      </c>
      <c r="C93" s="42">
        <v>5591</v>
      </c>
      <c r="D93" s="43" t="s">
        <v>118</v>
      </c>
      <c r="E93" s="43" t="s">
        <v>119</v>
      </c>
      <c r="F93" s="43" t="s">
        <v>120</v>
      </c>
      <c r="G93" s="42">
        <v>1</v>
      </c>
      <c r="H93" s="42">
        <v>1</v>
      </c>
      <c r="I93" s="43" t="s">
        <v>121</v>
      </c>
      <c r="J93" s="43" t="s">
        <v>122</v>
      </c>
      <c r="K93" s="42">
        <v>1</v>
      </c>
      <c r="L93" s="43" t="s">
        <v>123</v>
      </c>
      <c r="M93" s="43" t="s">
        <v>122</v>
      </c>
      <c r="N93" s="44">
        <v>360</v>
      </c>
      <c r="O93" s="45"/>
      <c r="P93" s="45"/>
      <c r="Q93" s="45"/>
      <c r="R93" s="42" t="b">
        <v>1</v>
      </c>
      <c r="S93" s="43" t="s">
        <v>124</v>
      </c>
      <c r="T93" s="43" t="s">
        <v>122</v>
      </c>
      <c r="U93" s="43" t="s">
        <v>125</v>
      </c>
      <c r="V93" s="43" t="s">
        <v>126</v>
      </c>
      <c r="W93" s="43" t="s">
        <v>127</v>
      </c>
      <c r="X93" s="42" t="b">
        <v>0</v>
      </c>
      <c r="Y93" s="42" t="b">
        <v>0</v>
      </c>
    </row>
    <row r="94" spans="1:25" s="46" customFormat="1" ht="12.75" hidden="1">
      <c r="A94" s="42">
        <v>5686</v>
      </c>
      <c r="B94" s="42" t="b">
        <v>0</v>
      </c>
      <c r="C94" s="42">
        <v>5590</v>
      </c>
      <c r="D94" s="43" t="s">
        <v>118</v>
      </c>
      <c r="E94" s="43" t="s">
        <v>120</v>
      </c>
      <c r="F94" s="43" t="s">
        <v>128</v>
      </c>
      <c r="G94" s="42">
        <v>1</v>
      </c>
      <c r="H94" s="42">
        <v>1</v>
      </c>
      <c r="I94" s="43" t="s">
        <v>129</v>
      </c>
      <c r="J94" s="43" t="s">
        <v>122</v>
      </c>
      <c r="K94" s="42">
        <v>1</v>
      </c>
      <c r="L94" s="43" t="s">
        <v>130</v>
      </c>
      <c r="M94" s="43" t="s">
        <v>122</v>
      </c>
      <c r="N94" s="44">
        <v>360</v>
      </c>
      <c r="O94" s="45"/>
      <c r="P94" s="45"/>
      <c r="Q94" s="45"/>
      <c r="R94" s="42" t="b">
        <v>1</v>
      </c>
      <c r="S94" s="43" t="s">
        <v>124</v>
      </c>
      <c r="T94" s="43" t="s">
        <v>122</v>
      </c>
      <c r="U94" s="43" t="s">
        <v>125</v>
      </c>
      <c r="V94" s="43" t="s">
        <v>126</v>
      </c>
      <c r="W94" s="43" t="s">
        <v>127</v>
      </c>
      <c r="X94" s="42" t="b">
        <v>0</v>
      </c>
      <c r="Y94" s="42" t="b">
        <v>0</v>
      </c>
    </row>
    <row r="95" spans="1:25" s="51" customFormat="1" ht="12.75" hidden="1">
      <c r="A95" s="47">
        <v>5561</v>
      </c>
      <c r="B95" s="47" t="b">
        <v>0</v>
      </c>
      <c r="C95" s="47">
        <v>5466</v>
      </c>
      <c r="D95" s="48" t="s">
        <v>131</v>
      </c>
      <c r="E95" s="48" t="s">
        <v>132</v>
      </c>
      <c r="F95" s="48" t="s">
        <v>133</v>
      </c>
      <c r="G95" s="47">
        <v>2</v>
      </c>
      <c r="H95" s="47">
        <v>1</v>
      </c>
      <c r="I95" s="48" t="s">
        <v>134</v>
      </c>
      <c r="J95" s="48" t="s">
        <v>135</v>
      </c>
      <c r="K95" s="47">
        <v>1</v>
      </c>
      <c r="L95" s="48" t="s">
        <v>130</v>
      </c>
      <c r="M95" s="48" t="s">
        <v>122</v>
      </c>
      <c r="N95" s="49">
        <v>656.8</v>
      </c>
      <c r="O95" s="50"/>
      <c r="P95" s="50"/>
      <c r="Q95" s="50"/>
      <c r="R95" s="47" t="b">
        <v>1</v>
      </c>
      <c r="S95" s="48" t="s">
        <v>124</v>
      </c>
      <c r="T95" s="48" t="s">
        <v>122</v>
      </c>
      <c r="U95" s="48" t="s">
        <v>125</v>
      </c>
      <c r="V95" s="48" t="s">
        <v>136</v>
      </c>
      <c r="W95" s="48" t="s">
        <v>137</v>
      </c>
      <c r="X95" s="47" t="b">
        <v>0</v>
      </c>
      <c r="Y95" s="47" t="b">
        <v>0</v>
      </c>
    </row>
    <row r="96" spans="1:25" s="66" customFormat="1" ht="12.75" hidden="1">
      <c r="A96" s="62">
        <v>5399</v>
      </c>
      <c r="B96" s="62" t="b">
        <v>0</v>
      </c>
      <c r="C96" s="62">
        <v>5306</v>
      </c>
      <c r="D96" s="63" t="s">
        <v>138</v>
      </c>
      <c r="E96" s="63" t="s">
        <v>120</v>
      </c>
      <c r="F96" s="63" t="s">
        <v>128</v>
      </c>
      <c r="G96" s="62">
        <v>1</v>
      </c>
      <c r="H96" s="62">
        <v>1</v>
      </c>
      <c r="I96" s="63" t="s">
        <v>139</v>
      </c>
      <c r="J96" s="63" t="s">
        <v>140</v>
      </c>
      <c r="K96" s="62">
        <v>1</v>
      </c>
      <c r="L96" s="63" t="s">
        <v>130</v>
      </c>
      <c r="M96" s="63" t="s">
        <v>122</v>
      </c>
      <c r="N96" s="64">
        <v>6751.2</v>
      </c>
      <c r="O96" s="65"/>
      <c r="P96" s="65"/>
      <c r="Q96" s="65"/>
      <c r="R96" s="62" t="b">
        <v>1</v>
      </c>
      <c r="S96" s="63" t="s">
        <v>124</v>
      </c>
      <c r="T96" s="63" t="s">
        <v>122</v>
      </c>
      <c r="U96" s="63" t="s">
        <v>125</v>
      </c>
      <c r="V96" s="63" t="s">
        <v>126</v>
      </c>
      <c r="W96" s="63" t="s">
        <v>141</v>
      </c>
      <c r="X96" s="62" t="b">
        <v>0</v>
      </c>
      <c r="Y96" s="62" t="b">
        <v>0</v>
      </c>
    </row>
    <row r="97" spans="1:25" s="66" customFormat="1" ht="12.75" hidden="1">
      <c r="A97" s="62">
        <v>5128</v>
      </c>
      <c r="B97" s="62" t="b">
        <v>0</v>
      </c>
      <c r="C97" s="62">
        <v>5035</v>
      </c>
      <c r="D97" s="63" t="s">
        <v>142</v>
      </c>
      <c r="E97" s="63" t="s">
        <v>133</v>
      </c>
      <c r="F97" s="63" t="s">
        <v>143</v>
      </c>
      <c r="G97" s="62">
        <v>1</v>
      </c>
      <c r="H97" s="62">
        <v>2</v>
      </c>
      <c r="I97" s="63" t="s">
        <v>144</v>
      </c>
      <c r="J97" s="63" t="s">
        <v>145</v>
      </c>
      <c r="K97" s="62">
        <v>1</v>
      </c>
      <c r="L97" s="63" t="s">
        <v>130</v>
      </c>
      <c r="M97" s="63" t="s">
        <v>122</v>
      </c>
      <c r="N97" s="64">
        <v>2153.61</v>
      </c>
      <c r="O97" s="65"/>
      <c r="P97" s="65"/>
      <c r="Q97" s="65"/>
      <c r="R97" s="62" t="b">
        <v>1</v>
      </c>
      <c r="S97" s="63" t="s">
        <v>124</v>
      </c>
      <c r="T97" s="63" t="s">
        <v>122</v>
      </c>
      <c r="U97" s="63" t="s">
        <v>125</v>
      </c>
      <c r="V97" s="63" t="s">
        <v>126</v>
      </c>
      <c r="W97" s="63" t="s">
        <v>146</v>
      </c>
      <c r="X97" s="62" t="b">
        <v>0</v>
      </c>
      <c r="Y97" s="62" t="b">
        <v>0</v>
      </c>
    </row>
    <row r="98" spans="1:25" s="56" customFormat="1" ht="12.75" hidden="1">
      <c r="A98" s="52">
        <v>5046</v>
      </c>
      <c r="B98" s="52" t="b">
        <v>0</v>
      </c>
      <c r="C98" s="52">
        <v>4953</v>
      </c>
      <c r="D98" s="53" t="s">
        <v>147</v>
      </c>
      <c r="E98" s="53" t="s">
        <v>128</v>
      </c>
      <c r="F98" s="53" t="s">
        <v>148</v>
      </c>
      <c r="G98" s="52">
        <v>1</v>
      </c>
      <c r="H98" s="52">
        <v>1</v>
      </c>
      <c r="I98" s="53" t="s">
        <v>149</v>
      </c>
      <c r="J98" s="53" t="s">
        <v>150</v>
      </c>
      <c r="K98" s="52">
        <v>1</v>
      </c>
      <c r="L98" s="53" t="s">
        <v>130</v>
      </c>
      <c r="M98" s="53" t="s">
        <v>122</v>
      </c>
      <c r="N98" s="54">
        <v>805</v>
      </c>
      <c r="O98" s="55"/>
      <c r="P98" s="55"/>
      <c r="Q98" s="55"/>
      <c r="R98" s="52" t="b">
        <v>1</v>
      </c>
      <c r="S98" s="53" t="s">
        <v>124</v>
      </c>
      <c r="T98" s="53" t="s">
        <v>122</v>
      </c>
      <c r="U98" s="53" t="s">
        <v>125</v>
      </c>
      <c r="V98" s="53" t="s">
        <v>136</v>
      </c>
      <c r="W98" s="53" t="s">
        <v>151</v>
      </c>
      <c r="X98" s="52" t="b">
        <v>0</v>
      </c>
      <c r="Y98" s="52" t="b">
        <v>0</v>
      </c>
    </row>
    <row r="99" spans="1:25" s="61" customFormat="1" ht="12.75" hidden="1">
      <c r="A99" s="57">
        <v>4336</v>
      </c>
      <c r="B99" s="57" t="b">
        <v>0</v>
      </c>
      <c r="C99" s="57">
        <v>4252</v>
      </c>
      <c r="D99" s="58" t="s">
        <v>152</v>
      </c>
      <c r="E99" s="58" t="s">
        <v>133</v>
      </c>
      <c r="F99" s="58" t="s">
        <v>143</v>
      </c>
      <c r="G99" s="57">
        <v>1</v>
      </c>
      <c r="H99" s="57">
        <v>2</v>
      </c>
      <c r="I99" s="58" t="s">
        <v>153</v>
      </c>
      <c r="J99" s="58" t="s">
        <v>122</v>
      </c>
      <c r="K99" s="57">
        <v>1</v>
      </c>
      <c r="L99" s="58" t="s">
        <v>130</v>
      </c>
      <c r="M99" s="58" t="s">
        <v>122</v>
      </c>
      <c r="N99" s="59">
        <v>519</v>
      </c>
      <c r="O99" s="60"/>
      <c r="P99" s="60"/>
      <c r="Q99" s="60"/>
      <c r="R99" s="57" t="b">
        <v>1</v>
      </c>
      <c r="S99" s="58" t="s">
        <v>124</v>
      </c>
      <c r="T99" s="58" t="s">
        <v>122</v>
      </c>
      <c r="U99" s="58" t="s">
        <v>125</v>
      </c>
      <c r="V99" s="58" t="s">
        <v>136</v>
      </c>
      <c r="W99" s="58" t="s">
        <v>151</v>
      </c>
      <c r="X99" s="57" t="b">
        <v>0</v>
      </c>
      <c r="Y99" s="57" t="b">
        <v>0</v>
      </c>
    </row>
    <row r="100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2" t="s">
        <v>69</v>
      </c>
      <c r="B1" s="82"/>
      <c r="C1" s="82"/>
      <c r="D1" s="82"/>
      <c r="E1" s="82"/>
      <c r="F1" s="82"/>
      <c r="G1" s="82"/>
      <c r="H1" s="82"/>
      <c r="I1" s="31"/>
    </row>
    <row r="2" spans="1:9" ht="12.75" customHeight="1">
      <c r="A2" s="83" t="s">
        <v>70</v>
      </c>
      <c r="B2" s="83"/>
      <c r="C2" s="83"/>
      <c r="D2" s="83"/>
      <c r="E2" s="83"/>
      <c r="F2" s="83"/>
      <c r="G2" s="83"/>
      <c r="H2" s="8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61328.76+10787.88</f>
        <v>72116.64</v>
      </c>
      <c r="C15" s="20">
        <f>0</f>
        <v>0</v>
      </c>
      <c r="D15" s="20">
        <f>SUM(B15:C15)</f>
        <v>72116.64</v>
      </c>
      <c r="E15" s="1"/>
      <c r="F15" s="1"/>
      <c r="G15" s="1"/>
      <c r="H15" s="1"/>
    </row>
    <row r="16" spans="1:8" ht="12.75">
      <c r="A16" s="5" t="s">
        <v>72</v>
      </c>
      <c r="B16" s="20">
        <f>36841.68+6566.26</f>
        <v>43407.94</v>
      </c>
      <c r="C16" s="20">
        <f>560.1+0.12</f>
        <v>560.22</v>
      </c>
      <c r="D16" s="20">
        <f>SUM(B16:C16)</f>
        <v>43968.16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47365.280000000006</v>
      </c>
      <c r="C17" s="20">
        <f>H72+H77+H85</f>
        <v>22111.850000000002</v>
      </c>
      <c r="D17" s="20">
        <f>SUM(B17:C17)</f>
        <v>69477.13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-3957.340000000004</v>
      </c>
      <c r="C18" s="38">
        <f>C16-C17</f>
        <v>-21551.63</v>
      </c>
      <c r="D18" s="38">
        <f>SUM(B18:C18)</f>
        <v>-25508.970000000005</v>
      </c>
      <c r="E18" s="1"/>
      <c r="F18" s="1"/>
      <c r="G18" s="1"/>
      <c r="H18" s="1" t="s">
        <v>78</v>
      </c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-25508.970000000005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-101608.94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-127117.91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1" t="s">
        <v>61</v>
      </c>
      <c r="B26" s="72"/>
      <c r="C26" s="72"/>
      <c r="D26" s="72"/>
      <c r="E26" s="72"/>
      <c r="F26" s="72"/>
      <c r="G26" s="72"/>
      <c r="H26" s="25" t="s">
        <v>20</v>
      </c>
    </row>
    <row r="27" spans="1:8" ht="12.75" customHeight="1">
      <c r="A27" s="67" t="s">
        <v>21</v>
      </c>
      <c r="B27" s="67"/>
      <c r="C27" s="67"/>
      <c r="D27" s="67"/>
      <c r="E27" s="67"/>
      <c r="F27" s="67"/>
      <c r="G27" s="67"/>
      <c r="H27" s="26">
        <v>4.99</v>
      </c>
    </row>
    <row r="28" spans="1:8" ht="12.75" customHeight="1">
      <c r="A28" s="67" t="s">
        <v>22</v>
      </c>
      <c r="B28" s="67"/>
      <c r="C28" s="67"/>
      <c r="D28" s="67"/>
      <c r="E28" s="67"/>
      <c r="F28" s="67"/>
      <c r="G28" s="67"/>
      <c r="H28" s="26">
        <v>0.7</v>
      </c>
    </row>
    <row r="29" spans="1:8" ht="12.75" customHeight="1">
      <c r="A29" s="67" t="s">
        <v>17</v>
      </c>
      <c r="B29" s="67"/>
      <c r="C29" s="67"/>
      <c r="D29" s="67"/>
      <c r="E29" s="67"/>
      <c r="F29" s="67"/>
      <c r="G29" s="67"/>
      <c r="H29" s="26">
        <v>2.19</v>
      </c>
    </row>
    <row r="30" spans="1:8" ht="12.75" customHeight="1">
      <c r="A30" s="68" t="s">
        <v>18</v>
      </c>
      <c r="B30" s="69"/>
      <c r="C30" s="69"/>
      <c r="D30" s="69"/>
      <c r="E30" s="69"/>
      <c r="F30" s="69"/>
      <c r="G30" s="70"/>
      <c r="H30" s="27">
        <f>SUM(H27:H29)</f>
        <v>7.880000000000001</v>
      </c>
    </row>
    <row r="31" spans="1:8" ht="12.75" customHeight="1">
      <c r="A31" s="67"/>
      <c r="B31" s="67"/>
      <c r="C31" s="67"/>
      <c r="D31" s="67"/>
      <c r="E31" s="67"/>
      <c r="F31" s="67"/>
      <c r="G31" s="67"/>
      <c r="H31" s="26"/>
    </row>
    <row r="32" spans="1:8" ht="12.75" customHeight="1">
      <c r="A32" s="67" t="s">
        <v>23</v>
      </c>
      <c r="B32" s="67"/>
      <c r="C32" s="67"/>
      <c r="D32" s="67"/>
      <c r="E32" s="67"/>
      <c r="F32" s="67"/>
      <c r="G32" s="67"/>
      <c r="H32" s="26">
        <v>4.54</v>
      </c>
    </row>
    <row r="33" spans="1:8" ht="12.75" customHeight="1">
      <c r="A33" s="67" t="s">
        <v>24</v>
      </c>
      <c r="B33" s="67"/>
      <c r="C33" s="67"/>
      <c r="D33" s="67"/>
      <c r="E33" s="67"/>
      <c r="F33" s="67"/>
      <c r="G33" s="67"/>
      <c r="H33" s="26">
        <v>0</v>
      </c>
    </row>
    <row r="34" spans="1:8" ht="12.75" customHeight="1">
      <c r="A34" s="67" t="s">
        <v>25</v>
      </c>
      <c r="B34" s="67"/>
      <c r="C34" s="67"/>
      <c r="D34" s="67"/>
      <c r="E34" s="67"/>
      <c r="F34" s="67"/>
      <c r="G34" s="67"/>
      <c r="H34" s="26">
        <v>2.22</v>
      </c>
    </row>
    <row r="35" spans="1:8" ht="12.75" customHeight="1">
      <c r="A35" s="68" t="s">
        <v>19</v>
      </c>
      <c r="B35" s="69"/>
      <c r="C35" s="69"/>
      <c r="D35" s="69"/>
      <c r="E35" s="69"/>
      <c r="F35" s="69"/>
      <c r="G35" s="70"/>
      <c r="H35" s="27">
        <f>SUM(H32:H34)</f>
        <v>6.76</v>
      </c>
    </row>
    <row r="36" spans="1:8" ht="12.75" customHeight="1">
      <c r="A36" s="67"/>
      <c r="B36" s="67"/>
      <c r="C36" s="67"/>
      <c r="D36" s="67"/>
      <c r="E36" s="67"/>
      <c r="F36" s="67"/>
      <c r="G36" s="67"/>
      <c r="H36" s="26"/>
    </row>
    <row r="37" spans="1:8" ht="12.75" customHeight="1">
      <c r="A37" s="68" t="s">
        <v>28</v>
      </c>
      <c r="B37" s="69"/>
      <c r="C37" s="69"/>
      <c r="D37" s="69"/>
      <c r="E37" s="69"/>
      <c r="F37" s="69"/>
      <c r="G37" s="7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7" t="s">
        <v>59</v>
      </c>
      <c r="B39" s="88"/>
      <c r="C39" s="88"/>
      <c r="D39" s="88"/>
      <c r="E39" s="88"/>
      <c r="F39" s="88"/>
      <c r="G39" s="88"/>
      <c r="H39" s="8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5" t="s">
        <v>29</v>
      </c>
      <c r="B41" s="76"/>
      <c r="C41" s="76"/>
      <c r="D41" s="77"/>
      <c r="E41" s="77"/>
      <c r="F41" s="77"/>
      <c r="G41" s="78"/>
      <c r="H41" s="4" t="s">
        <v>76</v>
      </c>
    </row>
    <row r="42" spans="1:9" ht="47.25" customHeight="1">
      <c r="A42" s="79" t="s">
        <v>30</v>
      </c>
      <c r="B42" s="80"/>
      <c r="C42" s="80"/>
      <c r="D42" s="80"/>
      <c r="E42" s="80"/>
      <c r="F42" s="80"/>
      <c r="G42" s="81"/>
      <c r="H42" s="28">
        <f>12*B5*I42</f>
        <v>11773.140000000001</v>
      </c>
      <c r="I42" s="35">
        <v>2.39</v>
      </c>
    </row>
    <row r="43" spans="1:9" ht="24.75" customHeight="1">
      <c r="A43" s="84" t="s">
        <v>31</v>
      </c>
      <c r="B43" s="85"/>
      <c r="C43" s="85"/>
      <c r="D43" s="85"/>
      <c r="E43" s="85"/>
      <c r="F43" s="85"/>
      <c r="G43" s="86"/>
      <c r="H43" s="28">
        <f>12*I43*B5</f>
        <v>3103.38</v>
      </c>
      <c r="I43" s="35">
        <v>0.63</v>
      </c>
    </row>
    <row r="44" spans="1:9" ht="13.5" customHeight="1">
      <c r="A44" s="73" t="s">
        <v>32</v>
      </c>
      <c r="B44" s="74"/>
      <c r="C44" s="74"/>
      <c r="D44" s="74"/>
      <c r="E44" s="74"/>
      <c r="F44" s="74"/>
      <c r="G44" s="74"/>
      <c r="H44" s="28">
        <f>12*B5*I44</f>
        <v>1674.8400000000001</v>
      </c>
      <c r="I44" s="35">
        <v>0.34</v>
      </c>
    </row>
    <row r="45" spans="1:9" ht="24.75" customHeight="1">
      <c r="A45" s="84" t="s">
        <v>33</v>
      </c>
      <c r="B45" s="85"/>
      <c r="C45" s="85"/>
      <c r="D45" s="85"/>
      <c r="E45" s="85"/>
      <c r="F45" s="85"/>
      <c r="G45" s="86"/>
      <c r="H45" s="28">
        <f>12*B5*I45</f>
        <v>1674.8400000000001</v>
      </c>
      <c r="I45" s="35">
        <v>0.34</v>
      </c>
    </row>
    <row r="46" spans="1:9" ht="13.5" customHeight="1">
      <c r="A46" s="73" t="s">
        <v>34</v>
      </c>
      <c r="B46" s="74"/>
      <c r="C46" s="74"/>
      <c r="D46" s="74"/>
      <c r="E46" s="74"/>
      <c r="F46" s="74"/>
      <c r="G46" s="74"/>
      <c r="H46" s="28">
        <f>12*B5*I46</f>
        <v>886.68</v>
      </c>
      <c r="I46" s="35">
        <v>0.18</v>
      </c>
    </row>
    <row r="47" spans="1:9" ht="47.25" customHeight="1">
      <c r="A47" s="79" t="s">
        <v>36</v>
      </c>
      <c r="B47" s="80"/>
      <c r="C47" s="80"/>
      <c r="D47" s="80"/>
      <c r="E47" s="80"/>
      <c r="F47" s="80"/>
      <c r="G47" s="81"/>
      <c r="H47" s="28">
        <f>12*B5*I47</f>
        <v>4334.88</v>
      </c>
      <c r="I47" s="35">
        <v>0.88</v>
      </c>
    </row>
    <row r="48" spans="1:9" ht="24.75" customHeight="1">
      <c r="A48" s="84" t="s">
        <v>35</v>
      </c>
      <c r="B48" s="85"/>
      <c r="C48" s="85"/>
      <c r="D48" s="85"/>
      <c r="E48" s="85"/>
      <c r="F48" s="85"/>
      <c r="G48" s="86"/>
      <c r="H48" s="28">
        <f>12*B5*I48</f>
        <v>1132.98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24580.74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5" t="s">
        <v>37</v>
      </c>
      <c r="B51" s="76"/>
      <c r="C51" s="76"/>
      <c r="D51" s="77"/>
      <c r="E51" s="77"/>
      <c r="F51" s="77"/>
      <c r="G51" s="78"/>
      <c r="H51" s="4" t="s">
        <v>76</v>
      </c>
    </row>
    <row r="52" spans="1:9" ht="36" customHeight="1">
      <c r="A52" s="79" t="s">
        <v>81</v>
      </c>
      <c r="B52" s="80"/>
      <c r="C52" s="80"/>
      <c r="D52" s="80"/>
      <c r="E52" s="80"/>
      <c r="F52" s="80"/>
      <c r="G52" s="81"/>
      <c r="H52" s="28">
        <f>470*24.78+350</f>
        <v>11996.6</v>
      </c>
      <c r="I52" s="35">
        <v>0.7</v>
      </c>
    </row>
    <row r="53" spans="1:8" ht="24.75" customHeight="1">
      <c r="A53" s="84" t="s">
        <v>53</v>
      </c>
      <c r="B53" s="85"/>
      <c r="C53" s="85"/>
      <c r="D53" s="85"/>
      <c r="E53" s="85"/>
      <c r="F53" s="85"/>
      <c r="G53" s="86"/>
      <c r="H53" s="28">
        <v>0</v>
      </c>
    </row>
    <row r="54" spans="1:8" ht="24.75" customHeight="1">
      <c r="A54" s="84" t="s">
        <v>54</v>
      </c>
      <c r="B54" s="85"/>
      <c r="C54" s="85"/>
      <c r="D54" s="85"/>
      <c r="E54" s="85"/>
      <c r="F54" s="85"/>
      <c r="G54" s="86"/>
      <c r="H54" s="28">
        <v>0</v>
      </c>
    </row>
    <row r="55" spans="1:8" ht="36" customHeight="1">
      <c r="A55" s="84" t="s">
        <v>55</v>
      </c>
      <c r="B55" s="85"/>
      <c r="C55" s="85"/>
      <c r="D55" s="85"/>
      <c r="E55" s="85"/>
      <c r="F55" s="85"/>
      <c r="G55" s="8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11996.6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5" t="s">
        <v>45</v>
      </c>
      <c r="B58" s="76"/>
      <c r="C58" s="76"/>
      <c r="D58" s="77"/>
      <c r="E58" s="77"/>
      <c r="F58" s="77"/>
      <c r="G58" s="78"/>
      <c r="H58" s="4" t="s">
        <v>76</v>
      </c>
    </row>
    <row r="59" spans="1:9" ht="12.75" customHeight="1">
      <c r="A59" s="79" t="s">
        <v>44</v>
      </c>
      <c r="B59" s="80"/>
      <c r="C59" s="80"/>
      <c r="D59" s="80"/>
      <c r="E59" s="80"/>
      <c r="F59" s="80"/>
      <c r="G59" s="81"/>
      <c r="H59" s="28">
        <f>12*B5*I59</f>
        <v>10787.94</v>
      </c>
      <c r="I59" s="35">
        <v>2.19</v>
      </c>
    </row>
    <row r="60" spans="1:8" ht="24" customHeight="1">
      <c r="A60" s="79" t="s">
        <v>49</v>
      </c>
      <c r="B60" s="80"/>
      <c r="C60" s="80"/>
      <c r="D60" s="80"/>
      <c r="E60" s="80"/>
      <c r="F60" s="80"/>
      <c r="G60" s="8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10787.94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7" t="s">
        <v>60</v>
      </c>
      <c r="B63" s="88"/>
      <c r="C63" s="88"/>
      <c r="D63" s="88"/>
      <c r="E63" s="88"/>
      <c r="F63" s="88"/>
      <c r="G63" s="88"/>
      <c r="H63" s="8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5" t="s">
        <v>43</v>
      </c>
      <c r="B65" s="76"/>
      <c r="C65" s="76"/>
      <c r="D65" s="77"/>
      <c r="E65" s="77"/>
      <c r="F65" s="77"/>
      <c r="G65" s="78"/>
      <c r="H65" s="4" t="s">
        <v>76</v>
      </c>
    </row>
    <row r="66" spans="1:9" ht="36.75" customHeight="1">
      <c r="A66" s="79" t="s">
        <v>38</v>
      </c>
      <c r="B66" s="80"/>
      <c r="C66" s="80"/>
      <c r="D66" s="80"/>
      <c r="E66" s="80"/>
      <c r="F66" s="80"/>
      <c r="G66" s="81"/>
      <c r="H66" s="28">
        <f>12*B5*I66</f>
        <v>5221.56</v>
      </c>
      <c r="I66" s="35">
        <v>1.06</v>
      </c>
    </row>
    <row r="67" spans="1:9" ht="24.75" customHeight="1">
      <c r="A67" s="84" t="s">
        <v>39</v>
      </c>
      <c r="B67" s="85"/>
      <c r="C67" s="85"/>
      <c r="D67" s="85"/>
      <c r="E67" s="85"/>
      <c r="F67" s="85"/>
      <c r="G67" s="86"/>
      <c r="H67" s="28">
        <f>12*B5*I67</f>
        <v>3694.5</v>
      </c>
      <c r="I67" s="35">
        <v>0.75</v>
      </c>
    </row>
    <row r="68" spans="1:9" ht="36.75" customHeight="1">
      <c r="A68" s="79" t="s">
        <v>48</v>
      </c>
      <c r="B68" s="80"/>
      <c r="C68" s="80"/>
      <c r="D68" s="80"/>
      <c r="E68" s="80"/>
      <c r="F68" s="80"/>
      <c r="G68" s="81"/>
      <c r="H68" s="28">
        <f>12*B5*I68</f>
        <v>6206.76</v>
      </c>
      <c r="I68" s="35">
        <v>1.26</v>
      </c>
    </row>
    <row r="69" spans="1:9" ht="24.75" customHeight="1">
      <c r="A69" s="84" t="s">
        <v>40</v>
      </c>
      <c r="B69" s="85"/>
      <c r="C69" s="85"/>
      <c r="D69" s="85"/>
      <c r="E69" s="85"/>
      <c r="F69" s="85"/>
      <c r="G69" s="86"/>
      <c r="H69" s="28">
        <f>12*B5*I69</f>
        <v>1182.24</v>
      </c>
      <c r="I69" s="35">
        <v>0.24</v>
      </c>
    </row>
    <row r="70" spans="1:9" ht="25.5" customHeight="1">
      <c r="A70" s="79" t="s">
        <v>41</v>
      </c>
      <c r="B70" s="80"/>
      <c r="C70" s="80"/>
      <c r="D70" s="80"/>
      <c r="E70" s="80"/>
      <c r="F70" s="80"/>
      <c r="G70" s="81"/>
      <c r="H70" s="28">
        <f>12*B5*I70</f>
        <v>2167.44</v>
      </c>
      <c r="I70" s="35">
        <v>0.44</v>
      </c>
    </row>
    <row r="71" spans="1:9" ht="24.75" customHeight="1">
      <c r="A71" s="84" t="s">
        <v>42</v>
      </c>
      <c r="B71" s="85"/>
      <c r="C71" s="85"/>
      <c r="D71" s="85"/>
      <c r="E71" s="85"/>
      <c r="F71" s="85"/>
      <c r="G71" s="86"/>
      <c r="H71" s="28">
        <f>12*B5*I71</f>
        <v>738.9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19211.4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5" t="s">
        <v>46</v>
      </c>
      <c r="B74" s="76"/>
      <c r="C74" s="76"/>
      <c r="D74" s="77"/>
      <c r="E74" s="77"/>
      <c r="F74" s="77"/>
      <c r="G74" s="78"/>
      <c r="H74" s="4" t="s">
        <v>76</v>
      </c>
    </row>
    <row r="75" spans="1:8" ht="40.5" customHeight="1">
      <c r="A75" s="79" t="s">
        <v>65</v>
      </c>
      <c r="B75" s="80"/>
      <c r="C75" s="80"/>
      <c r="D75" s="80"/>
      <c r="E75" s="80"/>
      <c r="F75" s="80"/>
      <c r="G75" s="81"/>
      <c r="H75" s="28">
        <v>2169.95</v>
      </c>
    </row>
    <row r="76" spans="1:8" ht="34.5" customHeight="1">
      <c r="A76" s="84" t="s">
        <v>52</v>
      </c>
      <c r="B76" s="85"/>
      <c r="C76" s="85"/>
      <c r="D76" s="85"/>
      <c r="E76" s="85"/>
      <c r="F76" s="85"/>
      <c r="G76" s="8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2169.95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5" t="s">
        <v>47</v>
      </c>
      <c r="B79" s="76"/>
      <c r="C79" s="76"/>
      <c r="D79" s="77"/>
      <c r="E79" s="77"/>
      <c r="F79" s="77"/>
      <c r="G79" s="78"/>
      <c r="H79" s="4" t="s">
        <v>76</v>
      </c>
    </row>
    <row r="80" spans="1:8" ht="31.5" customHeight="1">
      <c r="A80" s="79" t="s">
        <v>80</v>
      </c>
      <c r="B80" s="80"/>
      <c r="C80" s="80"/>
      <c r="D80" s="80"/>
      <c r="E80" s="80"/>
      <c r="F80" s="80"/>
      <c r="G80" s="81"/>
      <c r="H80" s="28">
        <v>0</v>
      </c>
    </row>
    <row r="81" spans="1:8" ht="24.75" customHeight="1">
      <c r="A81" s="79" t="s">
        <v>50</v>
      </c>
      <c r="B81" s="80"/>
      <c r="C81" s="80"/>
      <c r="D81" s="80"/>
      <c r="E81" s="80"/>
      <c r="F81" s="80"/>
      <c r="G81" s="81"/>
      <c r="H81" s="28">
        <v>0</v>
      </c>
    </row>
    <row r="82" spans="1:8" ht="26.25" customHeight="1">
      <c r="A82" s="90" t="s">
        <v>77</v>
      </c>
      <c r="B82" s="91"/>
      <c r="C82" s="91"/>
      <c r="D82" s="91"/>
      <c r="E82" s="91"/>
      <c r="F82" s="91"/>
      <c r="G82" s="92"/>
      <c r="H82" s="28">
        <v>0</v>
      </c>
    </row>
    <row r="83" spans="1:8" ht="24.75" customHeight="1">
      <c r="A83" s="84" t="s">
        <v>51</v>
      </c>
      <c r="B83" s="85"/>
      <c r="C83" s="85"/>
      <c r="D83" s="85"/>
      <c r="E83" s="85"/>
      <c r="F83" s="85"/>
      <c r="G83" s="86"/>
      <c r="H83" s="28">
        <v>0</v>
      </c>
    </row>
    <row r="84" spans="1:8" ht="48.75" customHeight="1">
      <c r="A84" s="90" t="s">
        <v>79</v>
      </c>
      <c r="B84" s="91"/>
      <c r="C84" s="91"/>
      <c r="D84" s="91"/>
      <c r="E84" s="91"/>
      <c r="F84" s="91"/>
      <c r="G84" s="92"/>
      <c r="H84" s="28">
        <f>270.5+460</f>
        <v>730.5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730.5</v>
      </c>
    </row>
    <row r="86" ht="12.75">
      <c r="H86" s="33"/>
    </row>
    <row r="88" ht="12.75">
      <c r="A88" t="s">
        <v>66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2015-04-09T02:30:17Z</cp:lastPrinted>
  <dcterms:created xsi:type="dcterms:W3CDTF">2008-05-04T04:13:06Z</dcterms:created>
  <dcterms:modified xsi:type="dcterms:W3CDTF">2015-04-09T02:30:19Z</dcterms:modified>
  <cp:category/>
  <cp:version/>
  <cp:contentType/>
  <cp:contentStatus/>
</cp:coreProperties>
</file>