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<sst xmlns="http://schemas.openxmlformats.org/spreadsheetml/2006/main" count="263" uniqueCount="153">
  <si>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</si>
  <si>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</si>
  <si>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</si>
  <si>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</si>
  <si>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</si>
  <si>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</si>
  <si>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</si>
  <si>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</si>
  <si>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</si>
  <si>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</si>
  <si>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</si>
  <si>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</si>
  <si>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</si>
  <si>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</si>
  <si>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</si>
  <si>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</si>
  <si>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</si>
  <si>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</si>
  <si>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</si>
  <si>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</si>
  <si>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</si>
  <si>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</si>
  <si>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</si>
  <si>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</si>
  <si>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</si>
  <si>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</si>
  <si>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</si>
  <si>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</si>
  <si>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</si>
  <si>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</si>
  <si>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</si>
  <si>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</si>
  <si>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</si>
  <si>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</si>
  <si>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</si>
  <si>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</si>
  <si>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</si>
  <si>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</si>
  <si>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</si>
  <si>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</si>
  <si>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</si>
  <si>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</si>
  <si>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</si>
  <si>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</si>
  <si>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</si>
  <si>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</si>
  <si>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</si>
  <si>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</si>
  <si>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</si>
  <si>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</si>
  <si>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</si>
  <si>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</si>
  <si>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</si>
  <si>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</si>
  <si>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</si>
  <si>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</si>
  <si>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</si>
  <si>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</si>
  <si>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</si>
  <si>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</si>
  <si>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</si>
  <si>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 xml:space="preserve">Структура плановых затрат </t>
  </si>
  <si>
    <t>25 чел.</t>
  </si>
  <si>
    <t>Директор ООО "УК "Ленинский массив"______________________________В.П.Карелин</t>
  </si>
  <si>
    <t>ул. Большая Подгорная, 212 А</t>
  </si>
  <si>
    <t>8 шт.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</si>
  <si>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</t>
    </r>
  </si>
  <si>
    <t>4,33 руб/кв.м/мес</t>
  </si>
  <si>
    <t>Отчет ООО "УК "Ленинский массив"</t>
  </si>
  <si>
    <t>по содержанию и ремонту общего имущества в многоквартирном доме за период: 2013г.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</si>
  <si>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</si>
  <si>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</si>
  <si>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</si>
  <si>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</si>
  <si>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</si>
  <si>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t>343,9</t>
  </si>
  <si>
    <t>Кап.ремонт</t>
  </si>
  <si>
    <t>3,81 руб/кв.м/мес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</si>
  <si>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 xml:space="preserve">Вывоз мусора с контейнерной площадки - май, июнь, июль,август,сентябрь                                                          – Скос травы- июль                                                                                                                                                                    -Очистка придомовой территории от мусора- апрель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</si>
  <si>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</si>
  <si>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</t>
    </r>
    <r>
      <rPr>
        <sz val="8"/>
        <color indexed="12"/>
        <rFont val="Arial Cyr"/>
        <family val="0"/>
      </rPr>
      <t xml:space="preserve"> – выполняется собственниками самостоятельно</t>
    </r>
    <r>
      <rPr>
        <b/>
        <sz val="8"/>
        <color indexed="12"/>
        <rFont val="Arial CYR"/>
        <family val="0"/>
      </rPr>
      <t xml:space="preserve"> </t>
    </r>
    <r>
      <rPr>
        <sz val="8"/>
        <color indexed="12"/>
        <rFont val="Arial Cyr"/>
        <family val="0"/>
      </rPr>
      <t xml:space="preserve">                                                           </t>
    </r>
    <r>
      <rPr>
        <b/>
        <sz val="8"/>
        <color indexed="12"/>
        <rFont val="Arial CYR"/>
        <family val="0"/>
      </rPr>
      <t xml:space="preserve"> </t>
    </r>
  </si>
  <si>
    <t>Выполнение перечня  работ по Капитальному Ремонту общего имущества:</t>
  </si>
  <si>
    <t>Доля собственников в проведении капитального ремонта системы электроснабжения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</si>
  <si>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</t>
    </r>
    <r>
      <rPr>
        <sz val="8"/>
        <color indexed="12"/>
        <rFont val="Arial Cyr"/>
        <family val="0"/>
      </rPr>
      <t>–</t>
    </r>
    <r>
      <rPr>
        <b/>
        <sz val="8"/>
        <rFont val="Arial Cyr"/>
        <family val="0"/>
      </rPr>
      <t>Сброс снега с кровли- январь</t>
    </r>
  </si>
  <si>
    <t>340,9</t>
  </si>
  <si>
    <t>29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</si>
  <si>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</si>
  <si>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</si>
  <si>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</si>
  <si>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</si>
  <si>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</si>
  <si>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</si>
  <si>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</si>
  <si>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</si>
  <si>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</si>
  <si>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</si>
  <si>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</si>
  <si>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</si>
  <si>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</si>
  <si>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</si>
  <si>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</si>
  <si>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</si>
  <si>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</si>
  <si>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</si>
  <si>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</si>
  <si>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</si>
  <si>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</si>
  <si>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</si>
  <si>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</si>
  <si>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</si>
  <si>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</si>
  <si>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</si>
  <si>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</si>
  <si>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</si>
  <si>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</si>
  <si>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</si>
  <si>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</si>
  <si>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</si>
  <si>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</si>
  <si>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14.11.14</t>
  </si>
  <si>
    <t>08:00</t>
  </si>
  <si>
    <t>10:00</t>
  </si>
  <si>
    <t>Очистка контейнерной площадки от мусора. Площадь 345,4 кв.м</t>
  </si>
  <si>
    <t>Спецтехника:фронтальный погрузчик - 1300 р/ч, а/м КАМАЗ - 1200 р/ч, рабочие - 220 р/ч. См. наряд № 5551.</t>
  </si>
  <si>
    <t>мн.дом</t>
  </si>
  <si>
    <t/>
  </si>
  <si>
    <t>ул.Б.Подгорная,212А</t>
  </si>
  <si>
    <t>Содержание общего имущества</t>
  </si>
  <si>
    <t>СОИ (работы)</t>
  </si>
  <si>
    <t>Санитарная очистка придомовой территории</t>
  </si>
  <si>
    <t>27.11.14</t>
  </si>
  <si>
    <t>11:00</t>
  </si>
  <si>
    <t>Сброс снежных навесов с кровли ж/д - 20м/п.</t>
  </si>
  <si>
    <t>СОИ (системы)</t>
  </si>
  <si>
    <t>Крыши и водосточные системы</t>
  </si>
  <si>
    <t>25.11.14</t>
  </si>
  <si>
    <t>14:30</t>
  </si>
  <si>
    <t>15:30</t>
  </si>
  <si>
    <t>В кв-х 7,11,12 никого нет дома. В кв-ре 9 никто не проживает.</t>
  </si>
  <si>
    <t>Водопровод и канализация, горячее водоснабжение</t>
  </si>
  <si>
    <t>14.02.14</t>
  </si>
  <si>
    <t>13:00</t>
  </si>
  <si>
    <t>13:30</t>
  </si>
  <si>
    <t>Установка замка на двери чердака.</t>
  </si>
  <si>
    <t>Замок - 1 шт. 50 руб.</t>
  </si>
  <si>
    <t>16.01.14</t>
  </si>
  <si>
    <t>12:00</t>
  </si>
  <si>
    <t>Сброс снега - навесы - 12 м\п, козырёк - 4 кв.м.</t>
  </si>
  <si>
    <t>Сезонные работы</t>
  </si>
  <si>
    <t>по содержанию и ремонту общего имущества в многоквартирном доме за период: 2014г.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</si>
  <si>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</t>
    </r>
    <r>
      <rPr>
        <sz val="8"/>
        <color indexed="12"/>
        <rFont val="Arial Cyr"/>
        <family val="0"/>
      </rPr>
      <t>–</t>
    </r>
    <r>
      <rPr>
        <b/>
        <sz val="8"/>
        <rFont val="Arial Cyr"/>
        <family val="0"/>
      </rPr>
      <t>Сброс снега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</si>
  <si>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>Вывоз мусора с контейнерной площадки (июль, ноябрь)</t>
    </r>
  </si>
  <si>
    <t>очистка КП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</si>
</sst>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b/>
      <sz val="8"/>
      <color indexed="12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1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9" fillId="0" borderId="0" xfId="0" applyNumberFormat="1" applyFont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9" borderId="0" xfId="53" applyFill="1" applyAlignment="1">
      <alignment/>
      <protection/>
    </xf>
    <xf numFmtId="0" fontId="0" fillId="29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0"/>
  <sheetViews>
    <sheetView tabSelected="1" workbookViewId="0" topLeftCell="A84">
      <selection activeCell="B17" sqref="B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2421875" style="33" customWidth="1"/>
  </cols>
  <sheetData>
    <row r="1" spans="1:9" ht="15.75">
      <c r="A1" s="80" t="s">
        <v>68</v>
      </c>
      <c r="B1" s="80"/>
      <c r="C1" s="80"/>
      <c r="D1" s="80"/>
      <c r="E1" s="80"/>
      <c r="F1" s="80"/>
      <c r="G1" s="80"/>
      <c r="H1" s="80"/>
      <c r="I1" s="31"/>
    </row>
    <row r="2" spans="1:9" ht="12.75" customHeight="1">
      <c r="A2" s="81" t="s">
        <v>149</v>
      </c>
      <c r="B2" s="81"/>
      <c r="C2" s="81"/>
      <c r="D2" s="81"/>
      <c r="E2" s="81"/>
      <c r="F2" s="81"/>
      <c r="G2" s="81"/>
      <c r="H2" s="8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67</v>
      </c>
      <c r="I4" s="34"/>
    </row>
    <row r="5" spans="1:9" s="15" customFormat="1" ht="11.25">
      <c r="A5" s="12" t="s">
        <v>7</v>
      </c>
      <c r="B5" s="30" t="s">
        <v>84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85</v>
      </c>
      <c r="C6" s="13"/>
      <c r="D6" s="12"/>
      <c r="E6" s="12" t="s">
        <v>12</v>
      </c>
      <c r="F6" s="13"/>
      <c r="G6" s="14"/>
      <c r="H6" s="30" t="s">
        <v>60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77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76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86</v>
      </c>
      <c r="B15" s="20">
        <f>8998.26+17791.26</f>
        <v>26789.519999999997</v>
      </c>
      <c r="C15" s="20">
        <v>21283.56</v>
      </c>
      <c r="D15" s="20">
        <v>691.9</v>
      </c>
      <c r="E15" s="20">
        <f>SUM(B15:D15)</f>
        <v>48764.98</v>
      </c>
      <c r="F15" s="1"/>
      <c r="G15" s="1"/>
      <c r="H15" s="1"/>
    </row>
    <row r="16" spans="1:8" ht="12.75">
      <c r="A16" s="24" t="s">
        <v>87</v>
      </c>
      <c r="B16" s="20">
        <f>7374.34+17968.78</f>
        <v>25343.12</v>
      </c>
      <c r="C16" s="20">
        <v>22576.84</v>
      </c>
      <c r="D16" s="20">
        <v>830.01</v>
      </c>
      <c r="E16" s="20">
        <f>SUM(B16:D16)</f>
        <v>48749.97</v>
      </c>
      <c r="F16" s="1"/>
      <c r="G16" s="1"/>
      <c r="H16" s="1"/>
    </row>
    <row r="17" spans="1:8" ht="12.75">
      <c r="A17" s="5" t="s">
        <v>88</v>
      </c>
      <c r="B17" s="42">
        <f>H49+H56+H61</f>
        <v>26089.703999999998</v>
      </c>
      <c r="C17" s="42">
        <f>H72+H77+H85</f>
        <v>17396.739999999998</v>
      </c>
      <c r="D17" s="42">
        <v>0</v>
      </c>
      <c r="E17" s="42">
        <f>SUM(B17:D17)</f>
        <v>43486.443999999996</v>
      </c>
      <c r="F17" s="1"/>
      <c r="G17" s="1"/>
      <c r="H17" s="1"/>
    </row>
    <row r="18" spans="1:8" ht="12.75">
      <c r="A18" s="5" t="s">
        <v>89</v>
      </c>
      <c r="B18" s="36">
        <f>B16-B17</f>
        <v>-746.5839999999989</v>
      </c>
      <c r="C18" s="36">
        <f>C16-C17</f>
        <v>5180.100000000002</v>
      </c>
      <c r="D18" s="36">
        <f>D16-D17</f>
        <v>830.01</v>
      </c>
      <c r="E18" s="36">
        <f>SUM(B18:D18)</f>
        <v>5263.5260000000035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11"/>
      <c r="C20" s="22"/>
      <c r="D20" s="23" t="s">
        <v>90</v>
      </c>
      <c r="E20" s="37">
        <f>E18</f>
        <v>5263.5260000000035</v>
      </c>
      <c r="H20" s="8"/>
    </row>
    <row r="21" spans="3:8" ht="6.75" customHeight="1">
      <c r="C21" s="22"/>
      <c r="D21" s="22"/>
      <c r="E21" s="38"/>
      <c r="H21" s="8"/>
    </row>
    <row r="22" spans="1:8" ht="12.75">
      <c r="A22" s="11"/>
      <c r="B22" s="11"/>
      <c r="C22" s="22"/>
      <c r="D22" s="23" t="s">
        <v>91</v>
      </c>
      <c r="E22" s="37">
        <v>-123457.31599999999</v>
      </c>
      <c r="H22" s="8"/>
    </row>
    <row r="23" spans="3:8" ht="5.25" customHeight="1">
      <c r="C23" s="22"/>
      <c r="D23" s="22"/>
      <c r="E23" s="38"/>
      <c r="H23" s="8"/>
    </row>
    <row r="24" spans="1:8" ht="12.75">
      <c r="A24" s="11"/>
      <c r="B24" s="11"/>
      <c r="C24" s="22"/>
      <c r="D24" s="23" t="s">
        <v>92</v>
      </c>
      <c r="E24" s="37">
        <f>E20+E22</f>
        <v>-118193.79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6" t="s">
        <v>61</v>
      </c>
      <c r="B26" s="87"/>
      <c r="C26" s="87"/>
      <c r="D26" s="87"/>
      <c r="E26" s="87"/>
      <c r="F26" s="87"/>
      <c r="G26" s="87"/>
      <c r="H26" s="25" t="s">
        <v>20</v>
      </c>
    </row>
    <row r="27" spans="1:8" ht="12.75" customHeight="1">
      <c r="A27" s="85" t="s">
        <v>21</v>
      </c>
      <c r="B27" s="85"/>
      <c r="C27" s="85"/>
      <c r="D27" s="85"/>
      <c r="E27" s="85"/>
      <c r="F27" s="85"/>
      <c r="G27" s="85"/>
      <c r="H27" s="26">
        <v>3.93</v>
      </c>
    </row>
    <row r="28" spans="1:8" ht="12.75" customHeight="1">
      <c r="A28" s="85" t="s">
        <v>22</v>
      </c>
      <c r="B28" s="85"/>
      <c r="C28" s="85"/>
      <c r="D28" s="85"/>
      <c r="E28" s="85"/>
      <c r="F28" s="85"/>
      <c r="G28" s="85"/>
      <c r="H28" s="26">
        <v>0.4</v>
      </c>
    </row>
    <row r="29" spans="1:8" ht="12.75" customHeight="1">
      <c r="A29" s="85" t="s">
        <v>17</v>
      </c>
      <c r="B29" s="85"/>
      <c r="C29" s="85"/>
      <c r="D29" s="85"/>
      <c r="E29" s="85"/>
      <c r="F29" s="85"/>
      <c r="G29" s="85"/>
      <c r="H29" s="26">
        <v>2.19</v>
      </c>
    </row>
    <row r="30" spans="1:8" ht="12.75" customHeight="1">
      <c r="A30" s="82" t="s">
        <v>18</v>
      </c>
      <c r="B30" s="83"/>
      <c r="C30" s="83"/>
      <c r="D30" s="83"/>
      <c r="E30" s="83"/>
      <c r="F30" s="83"/>
      <c r="G30" s="84"/>
      <c r="H30" s="27">
        <f>SUM(H27:H29)</f>
        <v>6.52</v>
      </c>
    </row>
    <row r="31" spans="1:8" ht="12.75" customHeight="1">
      <c r="A31" s="85"/>
      <c r="B31" s="85"/>
      <c r="C31" s="85"/>
      <c r="D31" s="85"/>
      <c r="E31" s="85"/>
      <c r="F31" s="85"/>
      <c r="G31" s="85"/>
      <c r="H31" s="26"/>
    </row>
    <row r="32" spans="1:8" ht="12.75" customHeight="1">
      <c r="A32" s="85" t="s">
        <v>23</v>
      </c>
      <c r="B32" s="85"/>
      <c r="C32" s="85"/>
      <c r="D32" s="85"/>
      <c r="E32" s="85"/>
      <c r="F32" s="85"/>
      <c r="G32" s="85"/>
      <c r="H32" s="26">
        <v>3.9</v>
      </c>
    </row>
    <row r="33" spans="1:8" ht="12.75" customHeight="1">
      <c r="A33" s="85" t="s">
        <v>24</v>
      </c>
      <c r="B33" s="85"/>
      <c r="C33" s="85"/>
      <c r="D33" s="85"/>
      <c r="E33" s="85"/>
      <c r="F33" s="85"/>
      <c r="G33" s="85"/>
      <c r="H33" s="26">
        <v>0</v>
      </c>
    </row>
    <row r="34" spans="1:8" ht="12.75" customHeight="1">
      <c r="A34" s="85" t="s">
        <v>25</v>
      </c>
      <c r="B34" s="85"/>
      <c r="C34" s="85"/>
      <c r="D34" s="85"/>
      <c r="E34" s="85"/>
      <c r="F34" s="85"/>
      <c r="G34" s="85"/>
      <c r="H34" s="26">
        <v>1.28</v>
      </c>
    </row>
    <row r="35" spans="1:8" ht="12.75" customHeight="1">
      <c r="A35" s="82" t="s">
        <v>19</v>
      </c>
      <c r="B35" s="83"/>
      <c r="C35" s="83"/>
      <c r="D35" s="83"/>
      <c r="E35" s="83"/>
      <c r="F35" s="83"/>
      <c r="G35" s="84"/>
      <c r="H35" s="27">
        <f>SUM(H32:H34)</f>
        <v>5.18</v>
      </c>
    </row>
    <row r="36" spans="1:8" ht="12.75" customHeight="1">
      <c r="A36" s="85"/>
      <c r="B36" s="85"/>
      <c r="C36" s="85"/>
      <c r="D36" s="85"/>
      <c r="E36" s="85"/>
      <c r="F36" s="85"/>
      <c r="G36" s="85"/>
      <c r="H36" s="26"/>
    </row>
    <row r="37" spans="1:8" ht="12.75" customHeight="1">
      <c r="A37" s="82" t="s">
        <v>28</v>
      </c>
      <c r="B37" s="83"/>
      <c r="C37" s="83"/>
      <c r="D37" s="83"/>
      <c r="E37" s="83"/>
      <c r="F37" s="83"/>
      <c r="G37" s="84"/>
      <c r="H37" s="27">
        <f>H30+H35</f>
        <v>11.7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4" t="s">
        <v>58</v>
      </c>
      <c r="B39" s="75"/>
      <c r="C39" s="75"/>
      <c r="D39" s="75"/>
      <c r="E39" s="75"/>
      <c r="F39" s="75"/>
      <c r="G39" s="75"/>
      <c r="H39" s="7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0" t="s">
        <v>29</v>
      </c>
      <c r="B41" s="71"/>
      <c r="C41" s="71"/>
      <c r="D41" s="72"/>
      <c r="E41" s="72"/>
      <c r="F41" s="72"/>
      <c r="G41" s="73"/>
      <c r="H41" s="4" t="s">
        <v>93</v>
      </c>
    </row>
    <row r="42" spans="1:9" ht="47.25" customHeight="1">
      <c r="A42" s="62" t="s">
        <v>30</v>
      </c>
      <c r="B42" s="63"/>
      <c r="C42" s="63"/>
      <c r="D42" s="63"/>
      <c r="E42" s="63"/>
      <c r="F42" s="63"/>
      <c r="G42" s="64"/>
      <c r="H42" s="28">
        <f>12*B5*I42</f>
        <v>7690.703999999999</v>
      </c>
      <c r="I42" s="35">
        <v>1.88</v>
      </c>
    </row>
    <row r="43" spans="1:9" ht="24.75" customHeight="1">
      <c r="A43" s="65" t="s">
        <v>31</v>
      </c>
      <c r="B43" s="66"/>
      <c r="C43" s="66"/>
      <c r="D43" s="66"/>
      <c r="E43" s="66"/>
      <c r="F43" s="66"/>
      <c r="G43" s="67"/>
      <c r="H43" s="28">
        <f>12*B5*I43</f>
        <v>2577.2039999999997</v>
      </c>
      <c r="I43" s="35">
        <v>0.63</v>
      </c>
    </row>
    <row r="44" spans="1:9" ht="13.5" customHeight="1">
      <c r="A44" s="68" t="s">
        <v>32</v>
      </c>
      <c r="B44" s="69"/>
      <c r="C44" s="69"/>
      <c r="D44" s="69"/>
      <c r="E44" s="69"/>
      <c r="F44" s="69"/>
      <c r="G44" s="69"/>
      <c r="H44" s="28">
        <f>12*B5*I44</f>
        <v>1390.872</v>
      </c>
      <c r="I44" s="35">
        <v>0.34</v>
      </c>
    </row>
    <row r="45" spans="1:9" ht="24.75" customHeight="1">
      <c r="A45" s="65" t="s">
        <v>33</v>
      </c>
      <c r="B45" s="66"/>
      <c r="C45" s="66"/>
      <c r="D45" s="66"/>
      <c r="E45" s="66"/>
      <c r="F45" s="66"/>
      <c r="G45" s="67"/>
      <c r="H45" s="28">
        <f>12*B5*I45</f>
        <v>1390.872</v>
      </c>
      <c r="I45" s="35">
        <v>0.34</v>
      </c>
    </row>
    <row r="46" spans="1:9" ht="13.5" customHeight="1">
      <c r="A46" s="68" t="s">
        <v>34</v>
      </c>
      <c r="B46" s="69"/>
      <c r="C46" s="69"/>
      <c r="D46" s="69"/>
      <c r="E46" s="69"/>
      <c r="F46" s="69"/>
      <c r="G46" s="69"/>
      <c r="H46" s="28">
        <f>12*B5*I46</f>
        <v>736.3439999999999</v>
      </c>
      <c r="I46" s="35">
        <v>0.18</v>
      </c>
    </row>
    <row r="47" spans="1:9" ht="47.25" customHeight="1">
      <c r="A47" s="62" t="s">
        <v>36</v>
      </c>
      <c r="B47" s="63"/>
      <c r="C47" s="63"/>
      <c r="D47" s="63"/>
      <c r="E47" s="63"/>
      <c r="F47" s="63"/>
      <c r="G47" s="64"/>
      <c r="H47" s="28">
        <f>12*B5*I47</f>
        <v>1431.7799999999997</v>
      </c>
      <c r="I47" s="35">
        <v>0.35</v>
      </c>
    </row>
    <row r="48" spans="1:9" ht="24.75" customHeight="1">
      <c r="A48" s="65" t="s">
        <v>35</v>
      </c>
      <c r="B48" s="66"/>
      <c r="C48" s="66"/>
      <c r="D48" s="66"/>
      <c r="E48" s="66"/>
      <c r="F48" s="66"/>
      <c r="G48" s="67"/>
      <c r="H48" s="28">
        <f>12*B5*I48</f>
        <v>859.0679999999999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16076.843999999997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0" t="s">
        <v>37</v>
      </c>
      <c r="B51" s="71"/>
      <c r="C51" s="71"/>
      <c r="D51" s="72"/>
      <c r="E51" s="72"/>
      <c r="F51" s="72"/>
      <c r="G51" s="73"/>
      <c r="H51" s="4" t="s">
        <v>93</v>
      </c>
    </row>
    <row r="52" spans="1:9" ht="24" customHeight="1">
      <c r="A52" s="62" t="s">
        <v>150</v>
      </c>
      <c r="B52" s="63"/>
      <c r="C52" s="63"/>
      <c r="D52" s="63"/>
      <c r="E52" s="63"/>
      <c r="F52" s="63"/>
      <c r="G52" s="64"/>
      <c r="H52" s="28">
        <v>1014.6</v>
      </c>
      <c r="I52" s="35">
        <v>0.4</v>
      </c>
    </row>
    <row r="53" spans="1:8" ht="24.75" customHeight="1">
      <c r="A53" s="65" t="s">
        <v>53</v>
      </c>
      <c r="B53" s="66"/>
      <c r="C53" s="66"/>
      <c r="D53" s="66"/>
      <c r="E53" s="66"/>
      <c r="F53" s="66"/>
      <c r="G53" s="67"/>
      <c r="H53" s="28">
        <v>0</v>
      </c>
    </row>
    <row r="54" spans="1:8" ht="24.75" customHeight="1">
      <c r="A54" s="65" t="s">
        <v>54</v>
      </c>
      <c r="B54" s="66"/>
      <c r="C54" s="66"/>
      <c r="D54" s="66"/>
      <c r="E54" s="66"/>
      <c r="F54" s="66"/>
      <c r="G54" s="67"/>
      <c r="H54" s="28">
        <v>0</v>
      </c>
    </row>
    <row r="55" spans="1:8" ht="36" customHeight="1">
      <c r="A55" s="65" t="s">
        <v>55</v>
      </c>
      <c r="B55" s="66"/>
      <c r="C55" s="66"/>
      <c r="D55" s="66"/>
      <c r="E55" s="66"/>
      <c r="F55" s="66"/>
      <c r="G55" s="6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1014.6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0" t="s">
        <v>45</v>
      </c>
      <c r="B58" s="71"/>
      <c r="C58" s="71"/>
      <c r="D58" s="72"/>
      <c r="E58" s="72"/>
      <c r="F58" s="72"/>
      <c r="G58" s="73"/>
      <c r="H58" s="4" t="s">
        <v>93</v>
      </c>
    </row>
    <row r="59" spans="1:9" ht="12.75" customHeight="1">
      <c r="A59" s="62" t="s">
        <v>44</v>
      </c>
      <c r="B59" s="63"/>
      <c r="C59" s="63"/>
      <c r="D59" s="63"/>
      <c r="E59" s="63"/>
      <c r="F59" s="63"/>
      <c r="G59" s="64"/>
      <c r="H59" s="28">
        <v>8998.26</v>
      </c>
      <c r="I59" s="35">
        <v>2.19</v>
      </c>
    </row>
    <row r="60" spans="1:8" ht="24" customHeight="1">
      <c r="A60" s="62" t="s">
        <v>49</v>
      </c>
      <c r="B60" s="63"/>
      <c r="C60" s="63"/>
      <c r="D60" s="63"/>
      <c r="E60" s="63"/>
      <c r="F60" s="63"/>
      <c r="G60" s="6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8998.26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4" t="s">
        <v>59</v>
      </c>
      <c r="B63" s="75"/>
      <c r="C63" s="75"/>
      <c r="D63" s="75"/>
      <c r="E63" s="75"/>
      <c r="F63" s="75"/>
      <c r="G63" s="75"/>
      <c r="H63" s="7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0" t="s">
        <v>43</v>
      </c>
      <c r="B65" s="71"/>
      <c r="C65" s="71"/>
      <c r="D65" s="72"/>
      <c r="E65" s="72"/>
      <c r="F65" s="72"/>
      <c r="G65" s="73"/>
      <c r="H65" s="4" t="s">
        <v>93</v>
      </c>
    </row>
    <row r="66" spans="1:9" ht="36.75" customHeight="1">
      <c r="A66" s="62" t="s">
        <v>38</v>
      </c>
      <c r="B66" s="63"/>
      <c r="C66" s="63"/>
      <c r="D66" s="63"/>
      <c r="E66" s="63"/>
      <c r="F66" s="63"/>
      <c r="G66" s="64"/>
      <c r="H66" s="28">
        <f>12*B5*I66</f>
        <v>4336.248</v>
      </c>
      <c r="I66" s="35">
        <v>1.06</v>
      </c>
    </row>
    <row r="67" spans="1:9" ht="24.75" customHeight="1">
      <c r="A67" s="65" t="s">
        <v>39</v>
      </c>
      <c r="B67" s="66"/>
      <c r="C67" s="66"/>
      <c r="D67" s="66"/>
      <c r="E67" s="66"/>
      <c r="F67" s="66"/>
      <c r="G67" s="67"/>
      <c r="H67" s="28">
        <f>12*B5*I67</f>
        <v>3681.72</v>
      </c>
      <c r="I67" s="35">
        <v>0.9</v>
      </c>
    </row>
    <row r="68" spans="1:9" ht="36.75" customHeight="1">
      <c r="A68" s="62" t="s">
        <v>48</v>
      </c>
      <c r="B68" s="63"/>
      <c r="C68" s="63"/>
      <c r="D68" s="63"/>
      <c r="E68" s="63"/>
      <c r="F68" s="63"/>
      <c r="G68" s="64"/>
      <c r="H68" s="28">
        <f>12*B5*I68</f>
        <v>5154.407999999999</v>
      </c>
      <c r="I68" s="35">
        <v>1.26</v>
      </c>
    </row>
    <row r="69" spans="1:9" ht="24.75" customHeight="1">
      <c r="A69" s="65" t="s">
        <v>40</v>
      </c>
      <c r="B69" s="66"/>
      <c r="C69" s="66"/>
      <c r="D69" s="66"/>
      <c r="E69" s="66"/>
      <c r="F69" s="66"/>
      <c r="G69" s="67"/>
      <c r="H69" s="28">
        <f>12*B5*I69</f>
        <v>981.7919999999999</v>
      </c>
      <c r="I69" s="35">
        <v>0.24</v>
      </c>
    </row>
    <row r="70" spans="1:9" ht="25.5" customHeight="1">
      <c r="A70" s="62" t="s">
        <v>41</v>
      </c>
      <c r="B70" s="63"/>
      <c r="C70" s="63"/>
      <c r="D70" s="63"/>
      <c r="E70" s="63"/>
      <c r="F70" s="63"/>
      <c r="G70" s="64"/>
      <c r="H70" s="28">
        <f>12*B5*I70</f>
        <v>1799.952</v>
      </c>
      <c r="I70" s="35">
        <v>0.44</v>
      </c>
    </row>
    <row r="71" spans="1:9" ht="24.75" customHeight="1">
      <c r="A71" s="65" t="s">
        <v>42</v>
      </c>
      <c r="B71" s="66"/>
      <c r="C71" s="66"/>
      <c r="D71" s="66"/>
      <c r="E71" s="66"/>
      <c r="F71" s="66"/>
      <c r="G71" s="67"/>
      <c r="H71" s="28">
        <f>12*B5*I71</f>
        <v>613.6199999999999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16567.739999999998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0" t="s">
        <v>46</v>
      </c>
      <c r="B74" s="71"/>
      <c r="C74" s="71"/>
      <c r="D74" s="72"/>
      <c r="E74" s="72"/>
      <c r="F74" s="72"/>
      <c r="G74" s="73"/>
      <c r="H74" s="4" t="s">
        <v>93</v>
      </c>
    </row>
    <row r="75" spans="1:8" ht="24" customHeight="1">
      <c r="A75" s="62" t="s">
        <v>66</v>
      </c>
      <c r="B75" s="63"/>
      <c r="C75" s="63"/>
      <c r="D75" s="63"/>
      <c r="E75" s="63"/>
      <c r="F75" s="63"/>
      <c r="G75" s="64"/>
      <c r="H75" s="28">
        <v>0</v>
      </c>
    </row>
    <row r="76" spans="1:8" ht="34.5" customHeight="1">
      <c r="A76" s="65" t="s">
        <v>52</v>
      </c>
      <c r="B76" s="66"/>
      <c r="C76" s="66"/>
      <c r="D76" s="66"/>
      <c r="E76" s="66"/>
      <c r="F76" s="66"/>
      <c r="G76" s="6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0" t="s">
        <v>47</v>
      </c>
      <c r="B79" s="71"/>
      <c r="C79" s="71"/>
      <c r="D79" s="72"/>
      <c r="E79" s="72"/>
      <c r="F79" s="72"/>
      <c r="G79" s="73"/>
      <c r="H79" s="4" t="s">
        <v>93</v>
      </c>
    </row>
    <row r="80" spans="1:8" ht="24.75" customHeight="1">
      <c r="A80" s="62" t="s">
        <v>79</v>
      </c>
      <c r="B80" s="63"/>
      <c r="C80" s="63"/>
      <c r="D80" s="63"/>
      <c r="E80" s="63"/>
      <c r="F80" s="63"/>
      <c r="G80" s="64"/>
      <c r="H80" s="28">
        <v>0</v>
      </c>
    </row>
    <row r="81" spans="1:8" ht="24.75" customHeight="1">
      <c r="A81" s="62" t="s">
        <v>50</v>
      </c>
      <c r="B81" s="63"/>
      <c r="C81" s="63"/>
      <c r="D81" s="63"/>
      <c r="E81" s="63"/>
      <c r="F81" s="63"/>
      <c r="G81" s="64"/>
      <c r="H81" s="28">
        <v>0</v>
      </c>
    </row>
    <row r="82" spans="1:8" ht="27.75" customHeight="1">
      <c r="A82" s="77" t="s">
        <v>80</v>
      </c>
      <c r="B82" s="78"/>
      <c r="C82" s="78"/>
      <c r="D82" s="78"/>
      <c r="E82" s="78"/>
      <c r="F82" s="78"/>
      <c r="G82" s="79"/>
      <c r="H82" s="28">
        <v>0</v>
      </c>
    </row>
    <row r="83" spans="1:8" ht="24.75" customHeight="1">
      <c r="A83" s="65" t="s">
        <v>51</v>
      </c>
      <c r="B83" s="66"/>
      <c r="C83" s="66"/>
      <c r="D83" s="66"/>
      <c r="E83" s="66"/>
      <c r="F83" s="66"/>
      <c r="G83" s="67"/>
      <c r="H83" s="28">
        <v>0</v>
      </c>
    </row>
    <row r="84" spans="1:8" ht="36" customHeight="1">
      <c r="A84" s="77" t="s">
        <v>151</v>
      </c>
      <c r="B84" s="78"/>
      <c r="C84" s="78"/>
      <c r="D84" s="78"/>
      <c r="E84" s="78"/>
      <c r="F84" s="78"/>
      <c r="G84" s="79"/>
      <c r="H84" s="44">
        <f>518.1+310.9</f>
        <v>829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H84</f>
        <v>829</v>
      </c>
    </row>
    <row r="86" ht="9" customHeight="1">
      <c r="H86" s="33"/>
    </row>
    <row r="87" spans="1:8" ht="12.75" customHeight="1">
      <c r="A87" s="39"/>
      <c r="B87" s="40"/>
      <c r="C87" s="40"/>
      <c r="D87" s="40"/>
      <c r="E87" s="40"/>
      <c r="F87" s="40"/>
      <c r="G87" s="40"/>
      <c r="H87" s="41"/>
    </row>
    <row r="88" ht="12.75" customHeight="1">
      <c r="H88" s="33"/>
    </row>
    <row r="89" ht="12.75">
      <c r="A89" t="s">
        <v>63</v>
      </c>
    </row>
    <row r="91" ht="10.5" customHeight="1"/>
    <row r="92" ht="12.75" hidden="1"/>
    <row r="93" spans="1:25" ht="12.75" hidden="1">
      <c r="A93" s="43" t="s">
        <v>94</v>
      </c>
      <c r="B93" s="43" t="s">
        <v>95</v>
      </c>
      <c r="C93" s="43" t="s">
        <v>96</v>
      </c>
      <c r="D93" s="43" t="s">
        <v>97</v>
      </c>
      <c r="E93" s="43" t="s">
        <v>98</v>
      </c>
      <c r="F93" s="43" t="s">
        <v>99</v>
      </c>
      <c r="G93" s="43" t="s">
        <v>100</v>
      </c>
      <c r="H93" s="43" t="s">
        <v>101</v>
      </c>
      <c r="I93" s="43" t="s">
        <v>102</v>
      </c>
      <c r="J93" s="43" t="s">
        <v>103</v>
      </c>
      <c r="K93" s="43" t="s">
        <v>104</v>
      </c>
      <c r="L93" s="43" t="s">
        <v>105</v>
      </c>
      <c r="M93" s="43" t="s">
        <v>106</v>
      </c>
      <c r="N93" s="43" t="s">
        <v>107</v>
      </c>
      <c r="O93" s="43" t="s">
        <v>108</v>
      </c>
      <c r="P93" s="43" t="s">
        <v>109</v>
      </c>
      <c r="Q93" s="43" t="s">
        <v>110</v>
      </c>
      <c r="R93" s="43" t="s">
        <v>111</v>
      </c>
      <c r="S93" s="43" t="s">
        <v>112</v>
      </c>
      <c r="T93" s="43" t="s">
        <v>113</v>
      </c>
      <c r="U93" s="43" t="s">
        <v>114</v>
      </c>
      <c r="V93" s="43" t="s">
        <v>115</v>
      </c>
      <c r="W93" s="43" t="s">
        <v>116</v>
      </c>
      <c r="X93" s="43" t="s">
        <v>117</v>
      </c>
      <c r="Y93" s="43" t="s">
        <v>118</v>
      </c>
    </row>
    <row r="94" spans="1:25" s="54" customFormat="1" ht="12.75" hidden="1">
      <c r="A94" s="50">
        <v>5556</v>
      </c>
      <c r="B94" s="50" t="b">
        <v>0</v>
      </c>
      <c r="C94" s="50">
        <v>5461</v>
      </c>
      <c r="D94" s="51" t="s">
        <v>119</v>
      </c>
      <c r="E94" s="51" t="s">
        <v>120</v>
      </c>
      <c r="F94" s="51" t="s">
        <v>121</v>
      </c>
      <c r="G94" s="50">
        <v>2</v>
      </c>
      <c r="H94" s="50">
        <v>1</v>
      </c>
      <c r="I94" s="51" t="s">
        <v>122</v>
      </c>
      <c r="J94" s="51" t="s">
        <v>123</v>
      </c>
      <c r="K94" s="50">
        <v>1</v>
      </c>
      <c r="L94" s="51" t="s">
        <v>124</v>
      </c>
      <c r="M94" s="51" t="s">
        <v>125</v>
      </c>
      <c r="N94" s="52">
        <v>518.1</v>
      </c>
      <c r="O94" s="53"/>
      <c r="P94" s="53"/>
      <c r="Q94" s="53"/>
      <c r="R94" s="50" t="b">
        <v>1</v>
      </c>
      <c r="S94" s="51" t="s">
        <v>126</v>
      </c>
      <c r="T94" s="51" t="s">
        <v>125</v>
      </c>
      <c r="U94" s="51" t="s">
        <v>127</v>
      </c>
      <c r="V94" s="51" t="s">
        <v>128</v>
      </c>
      <c r="W94" s="51" t="s">
        <v>129</v>
      </c>
      <c r="X94" s="50" t="b">
        <v>0</v>
      </c>
      <c r="Y94" s="50" t="b">
        <v>0</v>
      </c>
    </row>
    <row r="95" spans="1:25" s="59" customFormat="1" ht="12.75" hidden="1">
      <c r="A95" s="55">
        <v>5499</v>
      </c>
      <c r="B95" s="55" t="b">
        <v>0</v>
      </c>
      <c r="C95" s="55">
        <v>5406</v>
      </c>
      <c r="D95" s="56" t="s">
        <v>130</v>
      </c>
      <c r="E95" s="56" t="s">
        <v>121</v>
      </c>
      <c r="F95" s="56" t="s">
        <v>131</v>
      </c>
      <c r="G95" s="55">
        <v>1</v>
      </c>
      <c r="H95" s="55">
        <v>2</v>
      </c>
      <c r="I95" s="56" t="s">
        <v>132</v>
      </c>
      <c r="J95" s="56" t="s">
        <v>125</v>
      </c>
      <c r="K95" s="55">
        <v>1</v>
      </c>
      <c r="L95" s="56" t="s">
        <v>124</v>
      </c>
      <c r="M95" s="56" t="s">
        <v>125</v>
      </c>
      <c r="N95" s="57">
        <v>495.6</v>
      </c>
      <c r="O95" s="58"/>
      <c r="P95" s="58"/>
      <c r="Q95" s="58"/>
      <c r="R95" s="55" t="b">
        <v>1</v>
      </c>
      <c r="S95" s="56" t="s">
        <v>126</v>
      </c>
      <c r="T95" s="56" t="s">
        <v>125</v>
      </c>
      <c r="U95" s="56" t="s">
        <v>127</v>
      </c>
      <c r="V95" s="56" t="s">
        <v>133</v>
      </c>
      <c r="W95" s="56" t="s">
        <v>134</v>
      </c>
      <c r="X95" s="55" t="b">
        <v>0</v>
      </c>
      <c r="Y95" s="55" t="b">
        <v>0</v>
      </c>
    </row>
    <row r="96" spans="1:25" s="49" customFormat="1" ht="12.75" hidden="1">
      <c r="A96" s="45">
        <v>5493</v>
      </c>
      <c r="B96" s="45" t="b">
        <v>0</v>
      </c>
      <c r="C96" s="45">
        <v>5400</v>
      </c>
      <c r="D96" s="46" t="s">
        <v>135</v>
      </c>
      <c r="E96" s="46" t="s">
        <v>136</v>
      </c>
      <c r="F96" s="46" t="s">
        <v>137</v>
      </c>
      <c r="G96" s="45">
        <v>1</v>
      </c>
      <c r="H96" s="45">
        <v>2</v>
      </c>
      <c r="I96" s="46" t="s">
        <v>138</v>
      </c>
      <c r="J96" s="46" t="s">
        <v>125</v>
      </c>
      <c r="K96" s="45">
        <v>1</v>
      </c>
      <c r="L96" s="46" t="s">
        <v>124</v>
      </c>
      <c r="M96" s="46" t="s">
        <v>125</v>
      </c>
      <c r="N96" s="47">
        <v>320</v>
      </c>
      <c r="O96" s="48"/>
      <c r="P96" s="48"/>
      <c r="Q96" s="48"/>
      <c r="R96" s="45" t="b">
        <v>1</v>
      </c>
      <c r="S96" s="46" t="s">
        <v>126</v>
      </c>
      <c r="T96" s="46" t="s">
        <v>125</v>
      </c>
      <c r="U96" s="46" t="s">
        <v>127</v>
      </c>
      <c r="V96" s="46" t="s">
        <v>133</v>
      </c>
      <c r="W96" s="46" t="s">
        <v>139</v>
      </c>
      <c r="X96" s="45" t="b">
        <v>0</v>
      </c>
      <c r="Y96" s="45" t="b">
        <v>0</v>
      </c>
    </row>
    <row r="97" spans="1:25" s="49" customFormat="1" ht="12.75" hidden="1">
      <c r="A97" s="45">
        <v>4530</v>
      </c>
      <c r="B97" s="45" t="b">
        <v>0</v>
      </c>
      <c r="C97" s="45">
        <v>4443</v>
      </c>
      <c r="D97" s="46" t="s">
        <v>140</v>
      </c>
      <c r="E97" s="46" t="s">
        <v>141</v>
      </c>
      <c r="F97" s="46" t="s">
        <v>142</v>
      </c>
      <c r="G97" s="48"/>
      <c r="H97" s="45">
        <v>2</v>
      </c>
      <c r="I97" s="46" t="s">
        <v>143</v>
      </c>
      <c r="J97" s="46" t="s">
        <v>144</v>
      </c>
      <c r="K97" s="45">
        <v>1</v>
      </c>
      <c r="L97" s="46" t="s">
        <v>124</v>
      </c>
      <c r="M97" s="46" t="s">
        <v>125</v>
      </c>
      <c r="N97" s="47">
        <v>274.5</v>
      </c>
      <c r="O97" s="48"/>
      <c r="P97" s="48"/>
      <c r="Q97" s="48"/>
      <c r="R97" s="45" t="b">
        <v>1</v>
      </c>
      <c r="S97" s="46" t="s">
        <v>126</v>
      </c>
      <c r="T97" s="46" t="s">
        <v>125</v>
      </c>
      <c r="U97" s="46" t="s">
        <v>127</v>
      </c>
      <c r="V97" s="46" t="s">
        <v>133</v>
      </c>
      <c r="W97" s="46" t="s">
        <v>134</v>
      </c>
      <c r="X97" s="45" t="b">
        <v>0</v>
      </c>
      <c r="Y97" s="45" t="b">
        <v>0</v>
      </c>
    </row>
    <row r="98" spans="1:25" s="59" customFormat="1" ht="12.75" hidden="1">
      <c r="A98" s="55">
        <v>4362</v>
      </c>
      <c r="B98" s="55" t="b">
        <v>0</v>
      </c>
      <c r="C98" s="55">
        <v>4275</v>
      </c>
      <c r="D98" s="56" t="s">
        <v>145</v>
      </c>
      <c r="E98" s="56" t="s">
        <v>131</v>
      </c>
      <c r="F98" s="56" t="s">
        <v>146</v>
      </c>
      <c r="G98" s="55">
        <v>1</v>
      </c>
      <c r="H98" s="55">
        <v>2</v>
      </c>
      <c r="I98" s="56" t="s">
        <v>147</v>
      </c>
      <c r="J98" s="56" t="s">
        <v>125</v>
      </c>
      <c r="K98" s="55">
        <v>1</v>
      </c>
      <c r="L98" s="56" t="s">
        <v>124</v>
      </c>
      <c r="M98" s="56" t="s">
        <v>125</v>
      </c>
      <c r="N98" s="57">
        <v>519</v>
      </c>
      <c r="O98" s="58"/>
      <c r="P98" s="58"/>
      <c r="Q98" s="58"/>
      <c r="R98" s="55" t="b">
        <v>1</v>
      </c>
      <c r="S98" s="56" t="s">
        <v>126</v>
      </c>
      <c r="T98" s="56" t="s">
        <v>125</v>
      </c>
      <c r="U98" s="56" t="s">
        <v>127</v>
      </c>
      <c r="V98" s="56" t="s">
        <v>128</v>
      </c>
      <c r="W98" s="56" t="s">
        <v>148</v>
      </c>
      <c r="X98" s="55" t="b">
        <v>0</v>
      </c>
      <c r="Y98" s="55" t="b">
        <v>0</v>
      </c>
    </row>
    <row r="99" ht="12.75" hidden="1"/>
    <row r="100" spans="1:14" s="54" customFormat="1" ht="12.75" hidden="1">
      <c r="A100" s="54">
        <v>5148</v>
      </c>
      <c r="D100" s="60">
        <v>41830</v>
      </c>
      <c r="I100" s="61" t="s">
        <v>152</v>
      </c>
      <c r="N100" s="54">
        <v>310.9</v>
      </c>
    </row>
    <row r="101" ht="12.75" hidden="1"/>
  </sheetData>
  <sheetProtection/>
  <mergeCells count="48">
    <mergeCell ref="A35:G35"/>
    <mergeCell ref="A36:G36"/>
    <mergeCell ref="A26:G26"/>
    <mergeCell ref="A27:G27"/>
    <mergeCell ref="A28:G28"/>
    <mergeCell ref="A29:G29"/>
    <mergeCell ref="A68:G68"/>
    <mergeCell ref="A69:G69"/>
    <mergeCell ref="A37:G37"/>
    <mergeCell ref="A55:G55"/>
    <mergeCell ref="A53:G53"/>
    <mergeCell ref="A54:G54"/>
    <mergeCell ref="A51:G51"/>
    <mergeCell ref="A41:G41"/>
    <mergeCell ref="A42:G42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75:G75"/>
    <mergeCell ref="A80:G80"/>
    <mergeCell ref="A79:G79"/>
    <mergeCell ref="A76:G76"/>
    <mergeCell ref="A81:G81"/>
    <mergeCell ref="A83:G83"/>
    <mergeCell ref="A84:G84"/>
    <mergeCell ref="A82:G82"/>
    <mergeCell ref="A74:G74"/>
    <mergeCell ref="A63:H63"/>
    <mergeCell ref="A58:G58"/>
    <mergeCell ref="A59:G59"/>
    <mergeCell ref="A66:G66"/>
    <mergeCell ref="A60:G60"/>
    <mergeCell ref="A67:G67"/>
    <mergeCell ref="A71:G71"/>
    <mergeCell ref="A70:G70"/>
    <mergeCell ref="A65:G65"/>
    <mergeCell ref="A52:G52"/>
    <mergeCell ref="A48:G48"/>
    <mergeCell ref="A45:G45"/>
    <mergeCell ref="A43:G43"/>
    <mergeCell ref="A44:G44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7">
      <selection activeCell="E24" sqref="E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0" t="s">
        <v>68</v>
      </c>
      <c r="B1" s="80"/>
      <c r="C1" s="80"/>
      <c r="D1" s="80"/>
      <c r="E1" s="80"/>
      <c r="F1" s="80"/>
      <c r="G1" s="80"/>
      <c r="H1" s="80"/>
      <c r="I1" s="31"/>
    </row>
    <row r="2" spans="1:9" ht="12.75" customHeight="1">
      <c r="A2" s="81" t="s">
        <v>69</v>
      </c>
      <c r="B2" s="81"/>
      <c r="C2" s="81"/>
      <c r="D2" s="81"/>
      <c r="E2" s="81"/>
      <c r="F2" s="81"/>
      <c r="G2" s="81"/>
      <c r="H2" s="8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67</v>
      </c>
      <c r="I4" s="34"/>
    </row>
    <row r="5" spans="1:9" s="15" customFormat="1" ht="11.25">
      <c r="A5" s="12" t="s">
        <v>7</v>
      </c>
      <c r="B5" s="30" t="s">
        <v>75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62</v>
      </c>
      <c r="C6" s="13"/>
      <c r="D6" s="12"/>
      <c r="E6" s="12" t="s">
        <v>12</v>
      </c>
      <c r="F6" s="13"/>
      <c r="G6" s="14"/>
      <c r="H6" s="30" t="s">
        <v>60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77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76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71</v>
      </c>
      <c r="B15" s="20">
        <f>9599.2+9037.68</f>
        <v>18636.88</v>
      </c>
      <c r="C15" s="20">
        <v>21376.8</v>
      </c>
      <c r="D15" s="20">
        <v>345.95</v>
      </c>
      <c r="E15" s="20">
        <f>SUM(B15:D15)</f>
        <v>40359.63</v>
      </c>
      <c r="F15" s="1"/>
      <c r="G15" s="1"/>
      <c r="H15" s="1"/>
    </row>
    <row r="16" spans="1:8" ht="12.75">
      <c r="A16" s="5" t="s">
        <v>72</v>
      </c>
      <c r="B16" s="20">
        <f>23121.2+5528.72</f>
        <v>28649.920000000002</v>
      </c>
      <c r="C16" s="20">
        <v>23325.15</v>
      </c>
      <c r="D16" s="20">
        <v>0</v>
      </c>
      <c r="E16" s="20">
        <f>SUM(B16:D16)</f>
        <v>51975.07000000001</v>
      </c>
      <c r="F16" s="1"/>
      <c r="G16" s="1"/>
      <c r="H16" s="1"/>
    </row>
    <row r="17" spans="1:8" ht="12.75">
      <c r="A17" s="5" t="s">
        <v>73</v>
      </c>
      <c r="B17" s="20">
        <f>H49+H56+H61</f>
        <v>34994.556</v>
      </c>
      <c r="C17" s="20">
        <f>H72+H77+H85</f>
        <v>23512.43</v>
      </c>
      <c r="D17" s="20">
        <f>H89</f>
        <v>880</v>
      </c>
      <c r="E17" s="20">
        <f>SUM(B17:D17)</f>
        <v>59386.986</v>
      </c>
      <c r="F17" s="1"/>
      <c r="G17" s="1"/>
      <c r="H17" s="1"/>
    </row>
    <row r="18" spans="1:8" ht="12.75">
      <c r="A18" s="5" t="s">
        <v>74</v>
      </c>
      <c r="B18" s="36">
        <f>B16-B17</f>
        <v>-6344.635999999995</v>
      </c>
      <c r="C18" s="36">
        <f>C16-C17</f>
        <v>-187.27999999999884</v>
      </c>
      <c r="D18" s="36">
        <f>D16-D17</f>
        <v>-880</v>
      </c>
      <c r="E18" s="36">
        <f>SUM(B18:D18)</f>
        <v>-7411.915999999994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22"/>
      <c r="D20" s="23" t="s">
        <v>5</v>
      </c>
      <c r="E20" s="37">
        <f>E18</f>
        <v>-7411.915999999994</v>
      </c>
      <c r="H20" s="8"/>
    </row>
    <row r="21" spans="2:8" ht="6.75" customHeight="1">
      <c r="B21" s="22"/>
      <c r="D21" s="22"/>
      <c r="E21" s="38"/>
      <c r="H21" s="8"/>
    </row>
    <row r="22" spans="1:8" ht="12.75">
      <c r="A22" s="11"/>
      <c r="B22" s="22"/>
      <c r="D22" s="23" t="s">
        <v>3</v>
      </c>
      <c r="E22" s="37">
        <v>-116045.4</v>
      </c>
      <c r="H22" s="8"/>
    </row>
    <row r="23" spans="2:8" ht="5.25" customHeight="1">
      <c r="B23" s="22"/>
      <c r="D23" s="22"/>
      <c r="E23" s="38"/>
      <c r="H23" s="8"/>
    </row>
    <row r="24" spans="1:8" ht="12.75">
      <c r="A24" s="11"/>
      <c r="B24" s="22"/>
      <c r="D24" s="23" t="s">
        <v>4</v>
      </c>
      <c r="E24" s="37">
        <f>E20+E22</f>
        <v>-123457.31599999999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6" t="s">
        <v>61</v>
      </c>
      <c r="B26" s="87"/>
      <c r="C26" s="87"/>
      <c r="D26" s="87"/>
      <c r="E26" s="87"/>
      <c r="F26" s="87"/>
      <c r="G26" s="87"/>
      <c r="H26" s="25" t="s">
        <v>20</v>
      </c>
    </row>
    <row r="27" spans="1:8" ht="12.75" customHeight="1">
      <c r="A27" s="85" t="s">
        <v>21</v>
      </c>
      <c r="B27" s="85"/>
      <c r="C27" s="85"/>
      <c r="D27" s="85"/>
      <c r="E27" s="85"/>
      <c r="F27" s="85"/>
      <c r="G27" s="85"/>
      <c r="H27" s="26">
        <v>3.93</v>
      </c>
    </row>
    <row r="28" spans="1:8" ht="12.75" customHeight="1">
      <c r="A28" s="85" t="s">
        <v>22</v>
      </c>
      <c r="B28" s="85"/>
      <c r="C28" s="85"/>
      <c r="D28" s="85"/>
      <c r="E28" s="85"/>
      <c r="F28" s="85"/>
      <c r="G28" s="85"/>
      <c r="H28" s="26">
        <v>0.4</v>
      </c>
    </row>
    <row r="29" spans="1:8" ht="12.75" customHeight="1">
      <c r="A29" s="85" t="s">
        <v>17</v>
      </c>
      <c r="B29" s="85"/>
      <c r="C29" s="85"/>
      <c r="D29" s="85"/>
      <c r="E29" s="85"/>
      <c r="F29" s="85"/>
      <c r="G29" s="85"/>
      <c r="H29" s="26">
        <v>2.19</v>
      </c>
    </row>
    <row r="30" spans="1:8" ht="12.75" customHeight="1">
      <c r="A30" s="82" t="s">
        <v>18</v>
      </c>
      <c r="B30" s="83"/>
      <c r="C30" s="83"/>
      <c r="D30" s="83"/>
      <c r="E30" s="83"/>
      <c r="F30" s="83"/>
      <c r="G30" s="84"/>
      <c r="H30" s="27">
        <f>SUM(H27:H29)</f>
        <v>6.52</v>
      </c>
    </row>
    <row r="31" spans="1:8" ht="12.75" customHeight="1">
      <c r="A31" s="85"/>
      <c r="B31" s="85"/>
      <c r="C31" s="85"/>
      <c r="D31" s="85"/>
      <c r="E31" s="85"/>
      <c r="F31" s="85"/>
      <c r="G31" s="85"/>
      <c r="H31" s="26"/>
    </row>
    <row r="32" spans="1:8" ht="12.75" customHeight="1">
      <c r="A32" s="85" t="s">
        <v>23</v>
      </c>
      <c r="B32" s="85"/>
      <c r="C32" s="85"/>
      <c r="D32" s="85"/>
      <c r="E32" s="85"/>
      <c r="F32" s="85"/>
      <c r="G32" s="85"/>
      <c r="H32" s="26">
        <v>3.9</v>
      </c>
    </row>
    <row r="33" spans="1:8" ht="12.75" customHeight="1">
      <c r="A33" s="85" t="s">
        <v>24</v>
      </c>
      <c r="B33" s="85"/>
      <c r="C33" s="85"/>
      <c r="D33" s="85"/>
      <c r="E33" s="85"/>
      <c r="F33" s="85"/>
      <c r="G33" s="85"/>
      <c r="H33" s="26">
        <v>0</v>
      </c>
    </row>
    <row r="34" spans="1:8" ht="12.75" customHeight="1">
      <c r="A34" s="85" t="s">
        <v>25</v>
      </c>
      <c r="B34" s="85"/>
      <c r="C34" s="85"/>
      <c r="D34" s="85"/>
      <c r="E34" s="85"/>
      <c r="F34" s="85"/>
      <c r="G34" s="85"/>
      <c r="H34" s="26">
        <v>1.28</v>
      </c>
    </row>
    <row r="35" spans="1:8" ht="12.75" customHeight="1">
      <c r="A35" s="82" t="s">
        <v>19</v>
      </c>
      <c r="B35" s="83"/>
      <c r="C35" s="83"/>
      <c r="D35" s="83"/>
      <c r="E35" s="83"/>
      <c r="F35" s="83"/>
      <c r="G35" s="84"/>
      <c r="H35" s="27">
        <f>SUM(H32:H34)</f>
        <v>5.18</v>
      </c>
    </row>
    <row r="36" spans="1:8" ht="12.75" customHeight="1">
      <c r="A36" s="85"/>
      <c r="B36" s="85"/>
      <c r="C36" s="85"/>
      <c r="D36" s="85"/>
      <c r="E36" s="85"/>
      <c r="F36" s="85"/>
      <c r="G36" s="85"/>
      <c r="H36" s="26"/>
    </row>
    <row r="37" spans="1:8" ht="12.75" customHeight="1">
      <c r="A37" s="82" t="s">
        <v>28</v>
      </c>
      <c r="B37" s="83"/>
      <c r="C37" s="83"/>
      <c r="D37" s="83"/>
      <c r="E37" s="83"/>
      <c r="F37" s="83"/>
      <c r="G37" s="84"/>
      <c r="H37" s="27">
        <f>H30+H35</f>
        <v>11.7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4" t="s">
        <v>58</v>
      </c>
      <c r="B39" s="75"/>
      <c r="C39" s="75"/>
      <c r="D39" s="75"/>
      <c r="E39" s="75"/>
      <c r="F39" s="75"/>
      <c r="G39" s="75"/>
      <c r="H39" s="76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0" t="s">
        <v>29</v>
      </c>
      <c r="B41" s="71"/>
      <c r="C41" s="71"/>
      <c r="D41" s="72"/>
      <c r="E41" s="72"/>
      <c r="F41" s="72"/>
      <c r="G41" s="73"/>
      <c r="H41" s="4" t="s">
        <v>70</v>
      </c>
    </row>
    <row r="42" spans="1:9" ht="47.25" customHeight="1">
      <c r="A42" s="62" t="s">
        <v>30</v>
      </c>
      <c r="B42" s="63"/>
      <c r="C42" s="63"/>
      <c r="D42" s="63"/>
      <c r="E42" s="63"/>
      <c r="F42" s="63"/>
      <c r="G42" s="64"/>
      <c r="H42" s="28">
        <f>12*B5*I42</f>
        <v>7758.383999999998</v>
      </c>
      <c r="I42" s="35">
        <v>1.88</v>
      </c>
    </row>
    <row r="43" spans="1:9" ht="24.75" customHeight="1">
      <c r="A43" s="65" t="s">
        <v>31</v>
      </c>
      <c r="B43" s="66"/>
      <c r="C43" s="66"/>
      <c r="D43" s="66"/>
      <c r="E43" s="66"/>
      <c r="F43" s="66"/>
      <c r="G43" s="67"/>
      <c r="H43" s="28">
        <f>12*B5*I43</f>
        <v>2599.8839999999996</v>
      </c>
      <c r="I43" s="35">
        <v>0.63</v>
      </c>
    </row>
    <row r="44" spans="1:9" ht="13.5" customHeight="1">
      <c r="A44" s="68" t="s">
        <v>32</v>
      </c>
      <c r="B44" s="69"/>
      <c r="C44" s="69"/>
      <c r="D44" s="69"/>
      <c r="E44" s="69"/>
      <c r="F44" s="69"/>
      <c r="G44" s="69"/>
      <c r="H44" s="28">
        <f>12*B5*I44</f>
        <v>1403.1119999999999</v>
      </c>
      <c r="I44" s="35">
        <v>0.34</v>
      </c>
    </row>
    <row r="45" spans="1:9" ht="24.75" customHeight="1">
      <c r="A45" s="65" t="s">
        <v>33</v>
      </c>
      <c r="B45" s="66"/>
      <c r="C45" s="66"/>
      <c r="D45" s="66"/>
      <c r="E45" s="66"/>
      <c r="F45" s="66"/>
      <c r="G45" s="67"/>
      <c r="H45" s="28">
        <f>12*B5*I45</f>
        <v>1403.1119999999999</v>
      </c>
      <c r="I45" s="35">
        <v>0.34</v>
      </c>
    </row>
    <row r="46" spans="1:9" ht="13.5" customHeight="1">
      <c r="A46" s="68" t="s">
        <v>34</v>
      </c>
      <c r="B46" s="69"/>
      <c r="C46" s="69"/>
      <c r="D46" s="69"/>
      <c r="E46" s="69"/>
      <c r="F46" s="69"/>
      <c r="G46" s="69"/>
      <c r="H46" s="28">
        <f>12*B5*I46</f>
        <v>742.8239999999998</v>
      </c>
      <c r="I46" s="35">
        <v>0.18</v>
      </c>
    </row>
    <row r="47" spans="1:9" ht="47.25" customHeight="1">
      <c r="A47" s="62" t="s">
        <v>36</v>
      </c>
      <c r="B47" s="63"/>
      <c r="C47" s="63"/>
      <c r="D47" s="63"/>
      <c r="E47" s="63"/>
      <c r="F47" s="63"/>
      <c r="G47" s="64"/>
      <c r="H47" s="28">
        <f>12*B5*I47</f>
        <v>1444.3799999999997</v>
      </c>
      <c r="I47" s="35">
        <v>0.35</v>
      </c>
    </row>
    <row r="48" spans="1:9" ht="24.75" customHeight="1">
      <c r="A48" s="65" t="s">
        <v>35</v>
      </c>
      <c r="B48" s="66"/>
      <c r="C48" s="66"/>
      <c r="D48" s="66"/>
      <c r="E48" s="66"/>
      <c r="F48" s="66"/>
      <c r="G48" s="67"/>
      <c r="H48" s="28">
        <f>12*B5*I48</f>
        <v>866.6279999999998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16218.323999999997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0" t="s">
        <v>37</v>
      </c>
      <c r="B51" s="71"/>
      <c r="C51" s="71"/>
      <c r="D51" s="72"/>
      <c r="E51" s="72"/>
      <c r="F51" s="72"/>
      <c r="G51" s="73"/>
      <c r="H51" s="4" t="s">
        <v>70</v>
      </c>
    </row>
    <row r="52" spans="1:9" ht="24" customHeight="1">
      <c r="A52" s="62" t="s">
        <v>83</v>
      </c>
      <c r="B52" s="63"/>
      <c r="C52" s="63"/>
      <c r="D52" s="63"/>
      <c r="E52" s="63"/>
      <c r="F52" s="63"/>
      <c r="G52" s="64"/>
      <c r="H52" s="28">
        <f>393*24.78</f>
        <v>9738.54</v>
      </c>
      <c r="I52" s="35">
        <v>0.4</v>
      </c>
    </row>
    <row r="53" spans="1:8" ht="24.75" customHeight="1">
      <c r="A53" s="65" t="s">
        <v>53</v>
      </c>
      <c r="B53" s="66"/>
      <c r="C53" s="66"/>
      <c r="D53" s="66"/>
      <c r="E53" s="66"/>
      <c r="F53" s="66"/>
      <c r="G53" s="67"/>
      <c r="H53" s="28">
        <v>0</v>
      </c>
    </row>
    <row r="54" spans="1:8" ht="24.75" customHeight="1">
      <c r="A54" s="65" t="s">
        <v>54</v>
      </c>
      <c r="B54" s="66"/>
      <c r="C54" s="66"/>
      <c r="D54" s="66"/>
      <c r="E54" s="66"/>
      <c r="F54" s="66"/>
      <c r="G54" s="67"/>
      <c r="H54" s="28">
        <v>0</v>
      </c>
    </row>
    <row r="55" spans="1:8" ht="36" customHeight="1">
      <c r="A55" s="65" t="s">
        <v>55</v>
      </c>
      <c r="B55" s="66"/>
      <c r="C55" s="66"/>
      <c r="D55" s="66"/>
      <c r="E55" s="66"/>
      <c r="F55" s="66"/>
      <c r="G55" s="67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9738.54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0" t="s">
        <v>45</v>
      </c>
      <c r="B58" s="71"/>
      <c r="C58" s="71"/>
      <c r="D58" s="72"/>
      <c r="E58" s="72"/>
      <c r="F58" s="72"/>
      <c r="G58" s="73"/>
      <c r="H58" s="4" t="s">
        <v>70</v>
      </c>
    </row>
    <row r="59" spans="1:9" ht="12.75" customHeight="1">
      <c r="A59" s="62" t="s">
        <v>44</v>
      </c>
      <c r="B59" s="63"/>
      <c r="C59" s="63"/>
      <c r="D59" s="63"/>
      <c r="E59" s="63"/>
      <c r="F59" s="63"/>
      <c r="G59" s="64"/>
      <c r="H59" s="28">
        <f>12*B5*I59</f>
        <v>9037.691999999997</v>
      </c>
      <c r="I59" s="35">
        <v>2.19</v>
      </c>
    </row>
    <row r="60" spans="1:8" ht="24" customHeight="1">
      <c r="A60" s="62" t="s">
        <v>49</v>
      </c>
      <c r="B60" s="63"/>
      <c r="C60" s="63"/>
      <c r="D60" s="63"/>
      <c r="E60" s="63"/>
      <c r="F60" s="63"/>
      <c r="G60" s="6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9037.691999999997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4" t="s">
        <v>59</v>
      </c>
      <c r="B63" s="75"/>
      <c r="C63" s="75"/>
      <c r="D63" s="75"/>
      <c r="E63" s="75"/>
      <c r="F63" s="75"/>
      <c r="G63" s="75"/>
      <c r="H63" s="76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0" t="s">
        <v>43</v>
      </c>
      <c r="B65" s="71"/>
      <c r="C65" s="71"/>
      <c r="D65" s="72"/>
      <c r="E65" s="72"/>
      <c r="F65" s="72"/>
      <c r="G65" s="73"/>
      <c r="H65" s="4" t="s">
        <v>70</v>
      </c>
    </row>
    <row r="66" spans="1:9" ht="36.75" customHeight="1">
      <c r="A66" s="62" t="s">
        <v>38</v>
      </c>
      <c r="B66" s="63"/>
      <c r="C66" s="63"/>
      <c r="D66" s="63"/>
      <c r="E66" s="63"/>
      <c r="F66" s="63"/>
      <c r="G66" s="64"/>
      <c r="H66" s="28">
        <f>12*B5*I66</f>
        <v>4374.407999999999</v>
      </c>
      <c r="I66" s="35">
        <v>1.06</v>
      </c>
    </row>
    <row r="67" spans="1:9" ht="24.75" customHeight="1">
      <c r="A67" s="65" t="s">
        <v>39</v>
      </c>
      <c r="B67" s="66"/>
      <c r="C67" s="66"/>
      <c r="D67" s="66"/>
      <c r="E67" s="66"/>
      <c r="F67" s="66"/>
      <c r="G67" s="67"/>
      <c r="H67" s="28">
        <f>12*B5*I67</f>
        <v>3095.0999999999995</v>
      </c>
      <c r="I67" s="35">
        <v>0.75</v>
      </c>
    </row>
    <row r="68" spans="1:9" ht="36.75" customHeight="1">
      <c r="A68" s="62" t="s">
        <v>48</v>
      </c>
      <c r="B68" s="63"/>
      <c r="C68" s="63"/>
      <c r="D68" s="63"/>
      <c r="E68" s="63"/>
      <c r="F68" s="63"/>
      <c r="G68" s="64"/>
      <c r="H68" s="28">
        <f>12*B5*I68</f>
        <v>5199.767999999999</v>
      </c>
      <c r="I68" s="35">
        <v>1.26</v>
      </c>
    </row>
    <row r="69" spans="1:9" ht="24.75" customHeight="1">
      <c r="A69" s="65" t="s">
        <v>40</v>
      </c>
      <c r="B69" s="66"/>
      <c r="C69" s="66"/>
      <c r="D69" s="66"/>
      <c r="E69" s="66"/>
      <c r="F69" s="66"/>
      <c r="G69" s="67"/>
      <c r="H69" s="28">
        <f>12*B5*I69</f>
        <v>990.4319999999998</v>
      </c>
      <c r="I69" s="35">
        <v>0.24</v>
      </c>
    </row>
    <row r="70" spans="1:9" ht="25.5" customHeight="1">
      <c r="A70" s="62" t="s">
        <v>41</v>
      </c>
      <c r="B70" s="63"/>
      <c r="C70" s="63"/>
      <c r="D70" s="63"/>
      <c r="E70" s="63"/>
      <c r="F70" s="63"/>
      <c r="G70" s="64"/>
      <c r="H70" s="28">
        <f>12*B5*I70</f>
        <v>1815.7919999999997</v>
      </c>
      <c r="I70" s="35">
        <v>0.44</v>
      </c>
    </row>
    <row r="71" spans="1:9" ht="24.75" customHeight="1">
      <c r="A71" s="65" t="s">
        <v>42</v>
      </c>
      <c r="B71" s="66"/>
      <c r="C71" s="66"/>
      <c r="D71" s="66"/>
      <c r="E71" s="66"/>
      <c r="F71" s="66"/>
      <c r="G71" s="67"/>
      <c r="H71" s="28">
        <f>12*B5*I71</f>
        <v>619.0199999999999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16094.519999999999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0" t="s">
        <v>46</v>
      </c>
      <c r="B74" s="71"/>
      <c r="C74" s="71"/>
      <c r="D74" s="72"/>
      <c r="E74" s="72"/>
      <c r="F74" s="72"/>
      <c r="G74" s="73"/>
      <c r="H74" s="4" t="s">
        <v>70</v>
      </c>
    </row>
    <row r="75" spans="1:8" ht="24" customHeight="1">
      <c r="A75" s="62" t="s">
        <v>66</v>
      </c>
      <c r="B75" s="63"/>
      <c r="C75" s="63"/>
      <c r="D75" s="63"/>
      <c r="E75" s="63"/>
      <c r="F75" s="63"/>
      <c r="G75" s="64"/>
      <c r="H75" s="28">
        <v>0</v>
      </c>
    </row>
    <row r="76" spans="1:8" ht="34.5" customHeight="1">
      <c r="A76" s="65" t="s">
        <v>52</v>
      </c>
      <c r="B76" s="66"/>
      <c r="C76" s="66"/>
      <c r="D76" s="66"/>
      <c r="E76" s="66"/>
      <c r="F76" s="66"/>
      <c r="G76" s="67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0" t="s">
        <v>47</v>
      </c>
      <c r="B79" s="71"/>
      <c r="C79" s="71"/>
      <c r="D79" s="72"/>
      <c r="E79" s="72"/>
      <c r="F79" s="72"/>
      <c r="G79" s="73"/>
      <c r="H79" s="4" t="s">
        <v>70</v>
      </c>
    </row>
    <row r="80" spans="1:8" ht="24.75" customHeight="1">
      <c r="A80" s="62" t="s">
        <v>79</v>
      </c>
      <c r="B80" s="63"/>
      <c r="C80" s="63"/>
      <c r="D80" s="63"/>
      <c r="E80" s="63"/>
      <c r="F80" s="63"/>
      <c r="G80" s="64"/>
      <c r="H80" s="28">
        <v>0</v>
      </c>
    </row>
    <row r="81" spans="1:8" ht="24.75" customHeight="1">
      <c r="A81" s="62" t="s">
        <v>50</v>
      </c>
      <c r="B81" s="63"/>
      <c r="C81" s="63"/>
      <c r="D81" s="63"/>
      <c r="E81" s="63"/>
      <c r="F81" s="63"/>
      <c r="G81" s="64"/>
      <c r="H81" s="28">
        <v>0</v>
      </c>
    </row>
    <row r="82" spans="1:8" ht="27.75" customHeight="1">
      <c r="A82" s="77" t="s">
        <v>80</v>
      </c>
      <c r="B82" s="78"/>
      <c r="C82" s="78"/>
      <c r="D82" s="78"/>
      <c r="E82" s="78"/>
      <c r="F82" s="78"/>
      <c r="G82" s="79"/>
      <c r="H82" s="28">
        <v>0</v>
      </c>
    </row>
    <row r="83" spans="1:8" ht="24.75" customHeight="1">
      <c r="A83" s="65" t="s">
        <v>51</v>
      </c>
      <c r="B83" s="66"/>
      <c r="C83" s="66"/>
      <c r="D83" s="66"/>
      <c r="E83" s="66"/>
      <c r="F83" s="66"/>
      <c r="G83" s="67"/>
      <c r="H83" s="28">
        <v>0</v>
      </c>
    </row>
    <row r="84" spans="1:8" ht="63.75" customHeight="1">
      <c r="A84" s="77" t="s">
        <v>78</v>
      </c>
      <c r="B84" s="78"/>
      <c r="C84" s="78"/>
      <c r="D84" s="78"/>
      <c r="E84" s="78"/>
      <c r="F84" s="78"/>
      <c r="G84" s="79"/>
      <c r="H84" s="28">
        <f>558+156.6+734.4+208.2+208.2+362+324.6+770+198.11+371.1+396.6+216+352.6+82.2+229.3+2250</f>
        <v>7417.910000000001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H84</f>
        <v>7417.910000000001</v>
      </c>
    </row>
    <row r="86" ht="9" customHeight="1">
      <c r="H86" s="33"/>
    </row>
    <row r="87" spans="1:8" ht="12.75" customHeight="1">
      <c r="A87" s="70" t="s">
        <v>81</v>
      </c>
      <c r="B87" s="71"/>
      <c r="C87" s="71"/>
      <c r="D87" s="72"/>
      <c r="E87" s="72"/>
      <c r="F87" s="72"/>
      <c r="G87" s="73"/>
      <c r="H87" s="4" t="s">
        <v>70</v>
      </c>
    </row>
    <row r="88" spans="1:8" ht="12.75" customHeight="1">
      <c r="A88" s="62" t="s">
        <v>82</v>
      </c>
      <c r="B88" s="63"/>
      <c r="C88" s="63"/>
      <c r="D88" s="63"/>
      <c r="E88" s="63"/>
      <c r="F88" s="63"/>
      <c r="G88" s="64"/>
      <c r="H88" s="28">
        <v>880</v>
      </c>
    </row>
    <row r="89" spans="1:8" ht="12.75" customHeight="1">
      <c r="A89" s="39"/>
      <c r="B89" s="40"/>
      <c r="C89" s="40"/>
      <c r="D89" s="40"/>
      <c r="E89" s="40"/>
      <c r="F89" s="40"/>
      <c r="G89" s="40"/>
      <c r="H89" s="29">
        <f>H88</f>
        <v>880</v>
      </c>
    </row>
    <row r="90" spans="1:8" ht="12.75" customHeight="1">
      <c r="A90" s="39"/>
      <c r="B90" s="40"/>
      <c r="C90" s="40"/>
      <c r="D90" s="40"/>
      <c r="E90" s="40"/>
      <c r="F90" s="40"/>
      <c r="G90" s="40"/>
      <c r="H90" s="41"/>
    </row>
    <row r="91" ht="12.75" customHeight="1">
      <c r="H91" s="33"/>
    </row>
    <row r="92" ht="12.75">
      <c r="A92" t="s">
        <v>63</v>
      </c>
    </row>
  </sheetData>
  <sheetProtection/>
  <mergeCells count="50">
    <mergeCell ref="A87:G87"/>
    <mergeCell ref="A88:G88"/>
    <mergeCell ref="A51:G51"/>
    <mergeCell ref="A41:G41"/>
    <mergeCell ref="A42:G42"/>
    <mergeCell ref="A48:G48"/>
    <mergeCell ref="A45:G45"/>
    <mergeCell ref="A43:G43"/>
    <mergeCell ref="A44:G44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74:G74"/>
    <mergeCell ref="A81:G81"/>
    <mergeCell ref="A83:G83"/>
    <mergeCell ref="A84:G84"/>
    <mergeCell ref="A82:G82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37:G37"/>
    <mergeCell ref="A26:G26"/>
    <mergeCell ref="A27:G27"/>
    <mergeCell ref="A28:G28"/>
    <mergeCell ref="A29:G29"/>
    <mergeCell ref="A35:G35"/>
    <mergeCell ref="A36:G36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2015-04-09T02:25:33Z</cp:lastPrinted>
  <dcterms:created xsi:type="dcterms:W3CDTF">2008-05-04T04:13:06Z</dcterms:created>
  <dcterms:modified xsi:type="dcterms:W3CDTF">2015-04-09T02:25:40Z</dcterms:modified>
  <cp:category/>
  <cp:version/>
  <cp:contentType/>
  <cp:contentStatus/>
</cp:coreProperties>
</file>