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<sst xmlns="http://schemas.openxmlformats.org/spreadsheetml/2006/main" count="240" uniqueCount="147">
  <si>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</si>
  <si>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</si>
  <si>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</si>
  <si>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</si>
  <si>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</si>
  <si>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</si>
  <si>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</si>
  <si>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</si>
  <si>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</si>
  <si>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</si>
  <si>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</si>
  <si>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</si>
  <si>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</si>
  <si>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</si>
  <si>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</si>
  <si>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</si>
  <si>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</si>
  <si>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</si>
  <si>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</si>
  <si>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</si>
  <si>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</si>
  <si>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</si>
  <si>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</si>
  <si>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</si>
  <si>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</si>
  <si>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</si>
  <si>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</si>
  <si>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</si>
  <si>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</si>
  <si>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</si>
  <si>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</si>
  <si>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</si>
  <si>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</si>
  <si>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</si>
  <si>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</si>
  <si>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</si>
  <si>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</si>
  <si>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</si>
  <si>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</si>
  <si>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</si>
  <si>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</si>
  <si>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</si>
  <si>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</si>
  <si>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</si>
  <si>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</si>
  <si>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</si>
  <si>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</si>
  <si>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</si>
  <si>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</si>
  <si>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</si>
  <si>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</si>
  <si>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</si>
  <si>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</si>
  <si>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</si>
  <si>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</si>
  <si>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</si>
  <si>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</si>
  <si>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</si>
  <si>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</si>
  <si>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</si>
  <si>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</si>
  <si>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</si>
  <si>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</si>
  <si>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 шт.</t>
  </si>
  <si>
    <t>ул. Большая Подгорная,214 А</t>
  </si>
  <si>
    <t>338,3</t>
  </si>
  <si>
    <t>35 чел.</t>
  </si>
  <si>
    <t>5,69 руб/кв.м/мес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</si>
  <si>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</si>
  <si>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</si>
  <si>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</si>
  <si>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</si>
  <si>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</si>
  <si>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</si>
  <si>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</si>
  <si>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</si>
  <si>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–– выполняется собственниками самостоятельно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</t>
    </r>
  </si>
  <si>
    <t>Капремонт</t>
  </si>
  <si>
    <t>3,55 руб/кв.м/мес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</si>
  <si>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 и окраска  контейнерной площадки - май, июнь, июль,август, сентябрь                                            –Скос травы с придомовой территории- июнь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</si>
  <si>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травы- </t>
    </r>
    <r>
      <rPr>
        <sz val="8"/>
        <color indexed="12"/>
        <rFont val="Arial Cyr"/>
        <family val="0"/>
      </rPr>
      <t>выполняется собственниками самостоятельно</t>
    </r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</si>
  <si>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</si>
  <si>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</si>
  <si>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-Сброс снега с кровли- январь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</si>
  <si>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</si>
  <si>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</t>
    </r>
    <r>
      <rPr>
        <sz val="8"/>
        <color indexed="48"/>
        <rFont val="Arial Cyr"/>
        <family val="0"/>
      </rPr>
      <t xml:space="preserve">–– выполняется собственниками самостоятельно                                                                     </t>
    </r>
  </si>
  <si>
    <t>по содержанию и ремонту общего имущества в многоквартирном доме за период:  2014г.</t>
  </si>
  <si>
    <t>31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</si>
  <si>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</si>
  <si>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</si>
  <si>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</si>
  <si>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</si>
  <si>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</si>
  <si>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</si>
  <si>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</si>
  <si>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</si>
  <si>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</si>
  <si>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</si>
  <si>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</si>
  <si>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</si>
  <si>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</si>
  <si>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</si>
  <si>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</si>
  <si>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</si>
  <si>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</si>
  <si>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</si>
  <si>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</si>
  <si>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</si>
  <si>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</si>
  <si>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</si>
  <si>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</si>
  <si>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</si>
  <si>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</si>
  <si>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</si>
  <si>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</si>
  <si>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</si>
  <si>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</si>
  <si>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</si>
  <si>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</si>
  <si>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</si>
  <si>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</si>
  <si>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18.12.14</t>
  </si>
  <si>
    <t>14:00</t>
  </si>
  <si>
    <t>15:00</t>
  </si>
  <si>
    <t>Составлен акт осмотра.</t>
  </si>
  <si>
    <t/>
  </si>
  <si>
    <t>квартира</t>
  </si>
  <si>
    <t>ул.Б.Подгорная,214А</t>
  </si>
  <si>
    <t>Содержание общего имущества</t>
  </si>
  <si>
    <t>СОИ (работы)</t>
  </si>
  <si>
    <t>Технический надзор</t>
  </si>
  <si>
    <t>27.11.14</t>
  </si>
  <si>
    <t>08:00</t>
  </si>
  <si>
    <t>09:00</t>
  </si>
  <si>
    <t>Сброс снежных  навесов - 20  м/п.</t>
  </si>
  <si>
    <t>мн.дом</t>
  </si>
  <si>
    <t>СОИ (системы)</t>
  </si>
  <si>
    <t>Крыши и водосточные системы</t>
  </si>
  <si>
    <t>16.01.14</t>
  </si>
  <si>
    <t>Сброс снега : - навесы - 12 м/п, козырёк - 4 кв.м</t>
  </si>
  <si>
    <t>Сезонные работы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</si>
  <si>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-Сброс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</si>
  <si>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 </t>
    </r>
    <r>
      <rPr>
        <b/>
        <sz val="8"/>
        <rFont val="Arial Cyr"/>
        <family val="0"/>
      </rPr>
      <t xml:space="preserve">Очистка контейнерной площадки от мусора (июль, ноябрь)                                         </t>
    </r>
  </si>
  <si>
    <t>очистка КП</t>
  </si>
  <si>
    <t>12,45 руб/кв.м/мес</t>
  </si>
  <si>
    <t>0 руб/кв.м/мес</t>
  </si>
  <si>
    <t>0,00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</si>
</sst>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5" fillId="29" borderId="11" xfId="0" applyFont="1" applyFill="1" applyBorder="1" applyAlignment="1">
      <alignment horizontal="center"/>
    </xf>
    <xf numFmtId="0" fontId="16" fillId="29" borderId="12" xfId="0" applyFont="1" applyFill="1" applyBorder="1" applyAlignment="1">
      <alignment horizontal="center"/>
    </xf>
    <xf numFmtId="0" fontId="16" fillId="29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9"/>
  <sheetViews>
    <sheetView tabSelected="1" workbookViewId="0" topLeftCell="A63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12109375" style="33" customWidth="1"/>
  </cols>
  <sheetData>
    <row r="1" spans="1:9" ht="15.75">
      <c r="A1" s="73" t="s">
        <v>69</v>
      </c>
      <c r="B1" s="73"/>
      <c r="C1" s="73"/>
      <c r="D1" s="73"/>
      <c r="E1" s="73"/>
      <c r="F1" s="73"/>
      <c r="G1" s="73"/>
      <c r="H1" s="73"/>
      <c r="I1" s="31"/>
    </row>
    <row r="2" spans="1:9" ht="12.75" customHeight="1">
      <c r="A2" s="74" t="s">
        <v>86</v>
      </c>
      <c r="B2" s="74"/>
      <c r="C2" s="74"/>
      <c r="D2" s="74"/>
      <c r="E2" s="74"/>
      <c r="F2" s="74"/>
      <c r="G2" s="74"/>
      <c r="H2" s="7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144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87</v>
      </c>
      <c r="C6" s="13"/>
      <c r="D6" s="12"/>
      <c r="E6" s="12" t="s">
        <v>12</v>
      </c>
      <c r="F6" s="13"/>
      <c r="G6" s="14"/>
      <c r="H6" s="30" t="s">
        <v>145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146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77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88</v>
      </c>
      <c r="B15" s="20">
        <f>8890.56+50542.02</f>
        <v>59432.579999999994</v>
      </c>
      <c r="C15" s="20">
        <v>0</v>
      </c>
      <c r="D15" s="20">
        <v>949.62</v>
      </c>
      <c r="E15" s="20">
        <f>SUM(B15:D15)</f>
        <v>60382.2</v>
      </c>
      <c r="F15" s="1"/>
      <c r="G15" s="1"/>
      <c r="H15" s="1"/>
    </row>
    <row r="16" spans="1:8" ht="12.75">
      <c r="A16" s="24" t="s">
        <v>89</v>
      </c>
      <c r="B16" s="20">
        <f>1813.51+10555.73</f>
        <v>12369.24</v>
      </c>
      <c r="C16" s="20">
        <v>279.1</v>
      </c>
      <c r="D16" s="20">
        <v>694.39</v>
      </c>
      <c r="E16" s="20">
        <f>SUM(B16:D16)</f>
        <v>13342.73</v>
      </c>
      <c r="F16" s="1"/>
      <c r="G16" s="1"/>
      <c r="H16" s="1"/>
    </row>
    <row r="17" spans="1:8" ht="12.75">
      <c r="A17" s="5" t="s">
        <v>90</v>
      </c>
      <c r="B17" s="40">
        <f>H49+H56+H61</f>
        <v>30162.564</v>
      </c>
      <c r="C17" s="40">
        <f>H72+H77+H85</f>
        <v>17253.33</v>
      </c>
      <c r="D17" s="40">
        <v>0</v>
      </c>
      <c r="E17" s="40">
        <f>SUM(B17:D17)</f>
        <v>47415.894</v>
      </c>
      <c r="F17" s="1"/>
      <c r="G17" s="1"/>
      <c r="H17" s="1"/>
    </row>
    <row r="18" spans="1:8" ht="12.75">
      <c r="A18" s="5" t="s">
        <v>91</v>
      </c>
      <c r="B18" s="38">
        <f>B16-B17</f>
        <v>-17793.324</v>
      </c>
      <c r="C18" s="38">
        <f>C16-C17</f>
        <v>-16974.230000000003</v>
      </c>
      <c r="D18" s="38">
        <f>D16-D17</f>
        <v>694.39</v>
      </c>
      <c r="E18" s="38">
        <f>SUM(B18:D18)</f>
        <v>-34073.164000000004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92</v>
      </c>
      <c r="E20" s="36">
        <f>E18</f>
        <v>-34073.164000000004</v>
      </c>
      <c r="H20" s="8"/>
    </row>
    <row r="21" spans="3:8" ht="6.75" customHeight="1">
      <c r="C21" s="22"/>
      <c r="D21" s="22"/>
      <c r="E21" s="37"/>
      <c r="H21" s="8"/>
    </row>
    <row r="22" spans="1:8" ht="12.75">
      <c r="A22" s="11"/>
      <c r="B22" s="11"/>
      <c r="C22" s="22"/>
      <c r="D22" s="23" t="s">
        <v>93</v>
      </c>
      <c r="E22" s="36">
        <v>-99940.49799999999</v>
      </c>
      <c r="H22" s="8"/>
    </row>
    <row r="23" spans="3:8" ht="5.25" customHeight="1">
      <c r="C23" s="22"/>
      <c r="D23" s="22"/>
      <c r="E23" s="37"/>
      <c r="H23" s="8"/>
    </row>
    <row r="24" spans="1:8" ht="12.75">
      <c r="A24" s="11"/>
      <c r="B24" s="11"/>
      <c r="C24" s="22"/>
      <c r="D24" s="23" t="s">
        <v>94</v>
      </c>
      <c r="E24" s="36">
        <f>E20+E22</f>
        <v>-134013.662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1" t="s">
        <v>60</v>
      </c>
      <c r="B26" s="82"/>
      <c r="C26" s="82"/>
      <c r="D26" s="82"/>
      <c r="E26" s="82"/>
      <c r="F26" s="82"/>
      <c r="G26" s="82"/>
      <c r="H26" s="25" t="s">
        <v>20</v>
      </c>
    </row>
    <row r="27" spans="1:8" ht="12.75" customHeight="1">
      <c r="A27" s="80" t="s">
        <v>21</v>
      </c>
      <c r="B27" s="80"/>
      <c r="C27" s="80"/>
      <c r="D27" s="80"/>
      <c r="E27" s="80"/>
      <c r="F27" s="80"/>
      <c r="G27" s="80"/>
      <c r="H27" s="26">
        <v>4.99</v>
      </c>
    </row>
    <row r="28" spans="1:8" ht="12.75" customHeight="1">
      <c r="A28" s="80" t="s">
        <v>22</v>
      </c>
      <c r="B28" s="80"/>
      <c r="C28" s="80"/>
      <c r="D28" s="80"/>
      <c r="E28" s="80"/>
      <c r="F28" s="80"/>
      <c r="G28" s="80"/>
      <c r="H28" s="26">
        <v>0.7</v>
      </c>
    </row>
    <row r="29" spans="1:8" ht="12.75" customHeight="1">
      <c r="A29" s="80" t="s">
        <v>17</v>
      </c>
      <c r="B29" s="80"/>
      <c r="C29" s="80"/>
      <c r="D29" s="80"/>
      <c r="E29" s="80"/>
      <c r="F29" s="80"/>
      <c r="G29" s="80"/>
      <c r="H29" s="26">
        <v>2.19</v>
      </c>
    </row>
    <row r="30" spans="1:8" ht="12.75" customHeight="1">
      <c r="A30" s="77" t="s">
        <v>18</v>
      </c>
      <c r="B30" s="78"/>
      <c r="C30" s="78"/>
      <c r="D30" s="78"/>
      <c r="E30" s="78"/>
      <c r="F30" s="78"/>
      <c r="G30" s="79"/>
      <c r="H30" s="27">
        <f>SUM(H27:H29)</f>
        <v>7.880000000000001</v>
      </c>
    </row>
    <row r="31" spans="1:8" ht="12.75" customHeight="1">
      <c r="A31" s="80"/>
      <c r="B31" s="80"/>
      <c r="C31" s="80"/>
      <c r="D31" s="80"/>
      <c r="E31" s="80"/>
      <c r="F31" s="80"/>
      <c r="G31" s="80"/>
      <c r="H31" s="26"/>
    </row>
    <row r="32" spans="1:8" ht="12.75" customHeight="1">
      <c r="A32" s="80" t="s">
        <v>23</v>
      </c>
      <c r="B32" s="80"/>
      <c r="C32" s="80"/>
      <c r="D32" s="80"/>
      <c r="E32" s="80"/>
      <c r="F32" s="80"/>
      <c r="G32" s="80"/>
      <c r="H32" s="26">
        <v>4.54</v>
      </c>
    </row>
    <row r="33" spans="1:8" ht="12.75" customHeight="1">
      <c r="A33" s="80" t="s">
        <v>24</v>
      </c>
      <c r="B33" s="80"/>
      <c r="C33" s="80"/>
      <c r="D33" s="80"/>
      <c r="E33" s="80"/>
      <c r="F33" s="80"/>
      <c r="G33" s="80"/>
      <c r="H33" s="26">
        <v>0</v>
      </c>
    </row>
    <row r="34" spans="1:8" ht="12.75" customHeight="1">
      <c r="A34" s="80" t="s">
        <v>25</v>
      </c>
      <c r="B34" s="80"/>
      <c r="C34" s="80"/>
      <c r="D34" s="80"/>
      <c r="E34" s="80"/>
      <c r="F34" s="80"/>
      <c r="G34" s="80"/>
      <c r="H34" s="26">
        <v>2.22</v>
      </c>
    </row>
    <row r="35" spans="1:8" ht="12.75" customHeight="1">
      <c r="A35" s="77" t="s">
        <v>19</v>
      </c>
      <c r="B35" s="78"/>
      <c r="C35" s="78"/>
      <c r="D35" s="78"/>
      <c r="E35" s="78"/>
      <c r="F35" s="78"/>
      <c r="G35" s="79"/>
      <c r="H35" s="27">
        <f>SUM(H32:H34)</f>
        <v>6.76</v>
      </c>
    </row>
    <row r="36" spans="1:8" ht="12.75" customHeight="1">
      <c r="A36" s="80"/>
      <c r="B36" s="80"/>
      <c r="C36" s="80"/>
      <c r="D36" s="80"/>
      <c r="E36" s="80"/>
      <c r="F36" s="80"/>
      <c r="G36" s="80"/>
      <c r="H36" s="26"/>
    </row>
    <row r="37" spans="1:8" ht="12.75" customHeight="1">
      <c r="A37" s="77" t="s">
        <v>28</v>
      </c>
      <c r="B37" s="78"/>
      <c r="C37" s="78"/>
      <c r="D37" s="78"/>
      <c r="E37" s="78"/>
      <c r="F37" s="78"/>
      <c r="G37" s="7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0" t="s">
        <v>58</v>
      </c>
      <c r="B39" s="71"/>
      <c r="C39" s="71"/>
      <c r="D39" s="71"/>
      <c r="E39" s="71"/>
      <c r="F39" s="71"/>
      <c r="G39" s="71"/>
      <c r="H39" s="7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95</v>
      </c>
    </row>
    <row r="42" spans="1:9" ht="47.25" customHeight="1">
      <c r="A42" s="55" t="s">
        <v>30</v>
      </c>
      <c r="B42" s="56"/>
      <c r="C42" s="56"/>
      <c r="D42" s="56"/>
      <c r="E42" s="56"/>
      <c r="F42" s="56"/>
      <c r="G42" s="57"/>
      <c r="H42" s="28">
        <f>12*B5*I42</f>
        <v>9702.444000000001</v>
      </c>
      <c r="I42" s="35">
        <v>2.39</v>
      </c>
    </row>
    <row r="43" spans="1:9" ht="35.25" customHeight="1">
      <c r="A43" s="58" t="s">
        <v>31</v>
      </c>
      <c r="B43" s="59"/>
      <c r="C43" s="59"/>
      <c r="D43" s="59"/>
      <c r="E43" s="59"/>
      <c r="F43" s="59"/>
      <c r="G43" s="60"/>
      <c r="H43" s="28">
        <f>12*I43*B5</f>
        <v>2557.5480000000002</v>
      </c>
      <c r="I43" s="35">
        <v>0.63</v>
      </c>
    </row>
    <row r="44" spans="1:9" ht="13.5" customHeight="1">
      <c r="A44" s="75" t="s">
        <v>32</v>
      </c>
      <c r="B44" s="76"/>
      <c r="C44" s="76"/>
      <c r="D44" s="76"/>
      <c r="E44" s="76"/>
      <c r="F44" s="76"/>
      <c r="G44" s="76"/>
      <c r="H44" s="28">
        <f>12*B5*I44</f>
        <v>1380.2640000000001</v>
      </c>
      <c r="I44" s="35">
        <v>0.34</v>
      </c>
    </row>
    <row r="45" spans="1:9" ht="24.75" customHeight="1">
      <c r="A45" s="58" t="s">
        <v>33</v>
      </c>
      <c r="B45" s="59"/>
      <c r="C45" s="59"/>
      <c r="D45" s="59"/>
      <c r="E45" s="59"/>
      <c r="F45" s="59"/>
      <c r="G45" s="60"/>
      <c r="H45" s="28">
        <f>12*B5*I45</f>
        <v>1380.2640000000001</v>
      </c>
      <c r="I45" s="35">
        <v>0.34</v>
      </c>
    </row>
    <row r="46" spans="1:9" ht="13.5" customHeight="1">
      <c r="A46" s="75" t="s">
        <v>34</v>
      </c>
      <c r="B46" s="76"/>
      <c r="C46" s="76"/>
      <c r="D46" s="76"/>
      <c r="E46" s="76"/>
      <c r="F46" s="76"/>
      <c r="G46" s="76"/>
      <c r="H46" s="28">
        <f>12*B5*I46</f>
        <v>730.7280000000001</v>
      </c>
      <c r="I46" s="35">
        <v>0.18</v>
      </c>
    </row>
    <row r="47" spans="1:9" ht="47.25" customHeight="1">
      <c r="A47" s="55" t="s">
        <v>36</v>
      </c>
      <c r="B47" s="56"/>
      <c r="C47" s="56"/>
      <c r="D47" s="56"/>
      <c r="E47" s="56"/>
      <c r="F47" s="56"/>
      <c r="G47" s="57"/>
      <c r="H47" s="28">
        <f>12*B5*I47</f>
        <v>3572.4480000000003</v>
      </c>
      <c r="I47" s="35">
        <v>0.88</v>
      </c>
    </row>
    <row r="48" spans="1:9" ht="24.75" customHeight="1">
      <c r="A48" s="58" t="s">
        <v>35</v>
      </c>
      <c r="B48" s="59"/>
      <c r="C48" s="59"/>
      <c r="D48" s="59"/>
      <c r="E48" s="59"/>
      <c r="F48" s="59"/>
      <c r="G48" s="60"/>
      <c r="H48" s="28">
        <f>12*B5*I48</f>
        <v>933.7080000000001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20257.404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95</v>
      </c>
    </row>
    <row r="52" spans="1:9" ht="24" customHeight="1">
      <c r="A52" s="55" t="s">
        <v>141</v>
      </c>
      <c r="B52" s="56"/>
      <c r="C52" s="56"/>
      <c r="D52" s="56"/>
      <c r="E52" s="56"/>
      <c r="F52" s="56"/>
      <c r="G52" s="57"/>
      <c r="H52" s="28">
        <v>1014.6</v>
      </c>
      <c r="I52" s="35">
        <v>0.7</v>
      </c>
    </row>
    <row r="53" spans="1:8" ht="24.75" customHeight="1">
      <c r="A53" s="58" t="s">
        <v>53</v>
      </c>
      <c r="B53" s="59"/>
      <c r="C53" s="59"/>
      <c r="D53" s="59"/>
      <c r="E53" s="59"/>
      <c r="F53" s="59"/>
      <c r="G53" s="60"/>
      <c r="H53" s="28">
        <v>0</v>
      </c>
    </row>
    <row r="54" spans="1:8" ht="24.75" customHeight="1">
      <c r="A54" s="58" t="s">
        <v>54</v>
      </c>
      <c r="B54" s="59"/>
      <c r="C54" s="59"/>
      <c r="D54" s="59"/>
      <c r="E54" s="59"/>
      <c r="F54" s="59"/>
      <c r="G54" s="60"/>
      <c r="H54" s="28">
        <v>0</v>
      </c>
    </row>
    <row r="55" spans="1:8" ht="36" customHeight="1">
      <c r="A55" s="58" t="s">
        <v>55</v>
      </c>
      <c r="B55" s="59"/>
      <c r="C55" s="59"/>
      <c r="D55" s="59"/>
      <c r="E55" s="59"/>
      <c r="F55" s="59"/>
      <c r="G55" s="6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1014.6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95</v>
      </c>
    </row>
    <row r="59" spans="1:9" ht="12.75" customHeight="1">
      <c r="A59" s="55" t="s">
        <v>44</v>
      </c>
      <c r="B59" s="56"/>
      <c r="C59" s="56"/>
      <c r="D59" s="56"/>
      <c r="E59" s="56"/>
      <c r="F59" s="56"/>
      <c r="G59" s="57"/>
      <c r="H59" s="28">
        <v>8890.56</v>
      </c>
      <c r="I59" s="35">
        <v>2.19</v>
      </c>
    </row>
    <row r="60" spans="1:8" ht="24" customHeight="1">
      <c r="A60" s="55" t="s">
        <v>49</v>
      </c>
      <c r="B60" s="56"/>
      <c r="C60" s="56"/>
      <c r="D60" s="56"/>
      <c r="E60" s="56"/>
      <c r="F60" s="56"/>
      <c r="G60" s="5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8890.56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0" t="s">
        <v>59</v>
      </c>
      <c r="B63" s="71"/>
      <c r="C63" s="71"/>
      <c r="D63" s="71"/>
      <c r="E63" s="71"/>
      <c r="F63" s="71"/>
      <c r="G63" s="71"/>
      <c r="H63" s="7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95</v>
      </c>
    </row>
    <row r="66" spans="1:9" ht="36.75" customHeight="1">
      <c r="A66" s="55" t="s">
        <v>38</v>
      </c>
      <c r="B66" s="56"/>
      <c r="C66" s="56"/>
      <c r="D66" s="56"/>
      <c r="E66" s="56"/>
      <c r="F66" s="56"/>
      <c r="G66" s="57"/>
      <c r="H66" s="28">
        <f>12*B5*I66</f>
        <v>4303.176</v>
      </c>
      <c r="I66" s="35">
        <v>1.06</v>
      </c>
    </row>
    <row r="67" spans="1:9" ht="24.75" customHeight="1">
      <c r="A67" s="58" t="s">
        <v>39</v>
      </c>
      <c r="B67" s="59"/>
      <c r="C67" s="59"/>
      <c r="D67" s="59"/>
      <c r="E67" s="59"/>
      <c r="F67" s="59"/>
      <c r="G67" s="60"/>
      <c r="H67" s="28">
        <f>12*B5*I67</f>
        <v>3653.6400000000003</v>
      </c>
      <c r="I67" s="35">
        <v>0.9</v>
      </c>
    </row>
    <row r="68" spans="1:9" ht="36.75" customHeight="1">
      <c r="A68" s="55" t="s">
        <v>48</v>
      </c>
      <c r="B68" s="56"/>
      <c r="C68" s="56"/>
      <c r="D68" s="56"/>
      <c r="E68" s="56"/>
      <c r="F68" s="56"/>
      <c r="G68" s="57"/>
      <c r="H68" s="28">
        <f>12*B5*I68</f>
        <v>5115.0960000000005</v>
      </c>
      <c r="I68" s="35">
        <v>1.26</v>
      </c>
    </row>
    <row r="69" spans="1:9" ht="24.75" customHeight="1">
      <c r="A69" s="58" t="s">
        <v>40</v>
      </c>
      <c r="B69" s="59"/>
      <c r="C69" s="59"/>
      <c r="D69" s="59"/>
      <c r="E69" s="59"/>
      <c r="F69" s="59"/>
      <c r="G69" s="60"/>
      <c r="H69" s="28">
        <f>12*B5*I69</f>
        <v>974.3040000000001</v>
      </c>
      <c r="I69" s="35">
        <v>0.24</v>
      </c>
    </row>
    <row r="70" spans="1:9" ht="25.5" customHeight="1">
      <c r="A70" s="55" t="s">
        <v>41</v>
      </c>
      <c r="B70" s="56"/>
      <c r="C70" s="56"/>
      <c r="D70" s="56"/>
      <c r="E70" s="56"/>
      <c r="F70" s="56"/>
      <c r="G70" s="57"/>
      <c r="H70" s="28">
        <f>12*B5*I70</f>
        <v>1786.2240000000002</v>
      </c>
      <c r="I70" s="35">
        <v>0.44</v>
      </c>
    </row>
    <row r="71" spans="1:9" ht="24.75" customHeight="1">
      <c r="A71" s="58" t="s">
        <v>42</v>
      </c>
      <c r="B71" s="59"/>
      <c r="C71" s="59"/>
      <c r="D71" s="59"/>
      <c r="E71" s="59"/>
      <c r="F71" s="59"/>
      <c r="G71" s="60"/>
      <c r="H71" s="28">
        <f>12*B5*I71</f>
        <v>608.94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16441.38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95</v>
      </c>
    </row>
    <row r="75" spans="1:8" ht="27" customHeight="1">
      <c r="A75" s="55" t="s">
        <v>84</v>
      </c>
      <c r="B75" s="56"/>
      <c r="C75" s="56"/>
      <c r="D75" s="56"/>
      <c r="E75" s="56"/>
      <c r="F75" s="56"/>
      <c r="G75" s="57"/>
      <c r="H75" s="28">
        <v>0</v>
      </c>
    </row>
    <row r="76" spans="1:8" ht="34.5" customHeight="1">
      <c r="A76" s="58" t="s">
        <v>52</v>
      </c>
      <c r="B76" s="59"/>
      <c r="C76" s="59"/>
      <c r="D76" s="59"/>
      <c r="E76" s="59"/>
      <c r="F76" s="59"/>
      <c r="G76" s="6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95</v>
      </c>
    </row>
    <row r="80" spans="1:8" ht="24.75" customHeight="1">
      <c r="A80" s="55" t="s">
        <v>80</v>
      </c>
      <c r="B80" s="56"/>
      <c r="C80" s="56"/>
      <c r="D80" s="56"/>
      <c r="E80" s="56"/>
      <c r="F80" s="56"/>
      <c r="G80" s="57"/>
      <c r="H80" s="28">
        <v>0</v>
      </c>
    </row>
    <row r="81" spans="1:8" ht="24.75" customHeight="1">
      <c r="A81" s="55" t="s">
        <v>50</v>
      </c>
      <c r="B81" s="56"/>
      <c r="C81" s="56"/>
      <c r="D81" s="56"/>
      <c r="E81" s="56"/>
      <c r="F81" s="56"/>
      <c r="G81" s="57"/>
      <c r="H81" s="28">
        <v>0</v>
      </c>
    </row>
    <row r="82" spans="1:8" ht="32.25" customHeight="1">
      <c r="A82" s="61" t="s">
        <v>85</v>
      </c>
      <c r="B82" s="64"/>
      <c r="C82" s="64"/>
      <c r="D82" s="64"/>
      <c r="E82" s="64"/>
      <c r="F82" s="64"/>
      <c r="G82" s="65"/>
      <c r="H82" s="28">
        <v>0</v>
      </c>
    </row>
    <row r="83" spans="1:8" ht="24.75" customHeight="1">
      <c r="A83" s="58" t="s">
        <v>51</v>
      </c>
      <c r="B83" s="59"/>
      <c r="C83" s="59"/>
      <c r="D83" s="59"/>
      <c r="E83" s="59"/>
      <c r="F83" s="59"/>
      <c r="G83" s="60"/>
      <c r="H83" s="28">
        <v>0</v>
      </c>
    </row>
    <row r="84" spans="1:8" ht="38.25" customHeight="1">
      <c r="A84" s="61" t="s">
        <v>142</v>
      </c>
      <c r="B84" s="62"/>
      <c r="C84" s="62"/>
      <c r="D84" s="62"/>
      <c r="E84" s="62"/>
      <c r="F84" s="62"/>
      <c r="G84" s="63"/>
      <c r="H84" s="28">
        <f>304.5+507.45</f>
        <v>811.95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811.95</v>
      </c>
    </row>
    <row r="86" spans="1:8" ht="12.75">
      <c r="A86" s="6"/>
      <c r="B86" s="7"/>
      <c r="C86" s="7"/>
      <c r="D86" s="7"/>
      <c r="E86" s="7"/>
      <c r="F86" s="7"/>
      <c r="G86" s="7"/>
      <c r="H86" s="39"/>
    </row>
    <row r="87" spans="1:8" ht="12.75">
      <c r="A87" s="6"/>
      <c r="B87" s="7"/>
      <c r="C87" s="7"/>
      <c r="D87" s="7"/>
      <c r="E87" s="7"/>
      <c r="F87" s="7"/>
      <c r="G87" s="7"/>
      <c r="H87" s="39"/>
    </row>
    <row r="88" spans="1:8" ht="6" customHeight="1">
      <c r="A88" s="6"/>
      <c r="B88" s="7"/>
      <c r="C88" s="7"/>
      <c r="D88" s="7"/>
      <c r="E88" s="7"/>
      <c r="F88" s="7"/>
      <c r="G88" s="7"/>
      <c r="H88" s="39"/>
    </row>
    <row r="89" ht="12.75">
      <c r="A89" t="s">
        <v>61</v>
      </c>
    </row>
    <row r="92" ht="3" customHeight="1"/>
    <row r="93" spans="1:25" ht="12.75" hidden="1">
      <c r="A93" s="41" t="s">
        <v>96</v>
      </c>
      <c r="B93" s="41" t="s">
        <v>97</v>
      </c>
      <c r="C93" s="41" t="s">
        <v>98</v>
      </c>
      <c r="D93" s="41" t="s">
        <v>99</v>
      </c>
      <c r="E93" s="41" t="s">
        <v>100</v>
      </c>
      <c r="F93" s="41" t="s">
        <v>101</v>
      </c>
      <c r="G93" s="41" t="s">
        <v>102</v>
      </c>
      <c r="H93" s="41" t="s">
        <v>103</v>
      </c>
      <c r="I93" s="41" t="s">
        <v>104</v>
      </c>
      <c r="J93" s="41" t="s">
        <v>105</v>
      </c>
      <c r="K93" s="41" t="s">
        <v>106</v>
      </c>
      <c r="L93" s="41" t="s">
        <v>107</v>
      </c>
      <c r="M93" s="41" t="s">
        <v>108</v>
      </c>
      <c r="N93" s="41" t="s">
        <v>109</v>
      </c>
      <c r="O93" s="41" t="s">
        <v>110</v>
      </c>
      <c r="P93" s="41" t="s">
        <v>111</v>
      </c>
      <c r="Q93" s="41" t="s">
        <v>112</v>
      </c>
      <c r="R93" s="41" t="s">
        <v>113</v>
      </c>
      <c r="S93" s="41" t="s">
        <v>114</v>
      </c>
      <c r="T93" s="41" t="s">
        <v>115</v>
      </c>
      <c r="U93" s="41" t="s">
        <v>116</v>
      </c>
      <c r="V93" s="41" t="s">
        <v>117</v>
      </c>
      <c r="W93" s="41" t="s">
        <v>118</v>
      </c>
      <c r="X93" s="41" t="s">
        <v>119</v>
      </c>
      <c r="Y93" s="41" t="s">
        <v>120</v>
      </c>
    </row>
    <row r="94" spans="1:25" s="46" customFormat="1" ht="12.75" hidden="1">
      <c r="A94" s="42">
        <v>5597</v>
      </c>
      <c r="B94" s="42" t="b">
        <v>0</v>
      </c>
      <c r="C94" s="42">
        <v>5500</v>
      </c>
      <c r="D94" s="43" t="s">
        <v>121</v>
      </c>
      <c r="E94" s="43" t="s">
        <v>122</v>
      </c>
      <c r="F94" s="43" t="s">
        <v>123</v>
      </c>
      <c r="G94" s="42">
        <v>1</v>
      </c>
      <c r="H94" s="42">
        <v>1</v>
      </c>
      <c r="I94" s="43" t="s">
        <v>124</v>
      </c>
      <c r="J94" s="43" t="s">
        <v>125</v>
      </c>
      <c r="K94" s="42">
        <v>1</v>
      </c>
      <c r="L94" s="43" t="s">
        <v>126</v>
      </c>
      <c r="M94" s="43" t="s">
        <v>125</v>
      </c>
      <c r="N94" s="44">
        <v>360</v>
      </c>
      <c r="O94" s="45"/>
      <c r="P94" s="45"/>
      <c r="Q94" s="45"/>
      <c r="R94" s="42" t="b">
        <v>1</v>
      </c>
      <c r="S94" s="43" t="s">
        <v>127</v>
      </c>
      <c r="T94" s="43" t="s">
        <v>125</v>
      </c>
      <c r="U94" s="43" t="s">
        <v>128</v>
      </c>
      <c r="V94" s="43" t="s">
        <v>129</v>
      </c>
      <c r="W94" s="43" t="s">
        <v>130</v>
      </c>
      <c r="X94" s="42" t="b">
        <v>0</v>
      </c>
      <c r="Y94" s="42" t="b">
        <v>0</v>
      </c>
    </row>
    <row r="95" spans="1:25" s="51" customFormat="1" ht="12.75" hidden="1">
      <c r="A95" s="47">
        <v>5497</v>
      </c>
      <c r="B95" s="47" t="b">
        <v>0</v>
      </c>
      <c r="C95" s="47">
        <v>5404</v>
      </c>
      <c r="D95" s="48" t="s">
        <v>131</v>
      </c>
      <c r="E95" s="48" t="s">
        <v>132</v>
      </c>
      <c r="F95" s="48" t="s">
        <v>133</v>
      </c>
      <c r="G95" s="47">
        <v>1</v>
      </c>
      <c r="H95" s="47">
        <v>2</v>
      </c>
      <c r="I95" s="48" t="s">
        <v>134</v>
      </c>
      <c r="J95" s="48" t="s">
        <v>125</v>
      </c>
      <c r="K95" s="47">
        <v>1</v>
      </c>
      <c r="L95" s="48" t="s">
        <v>135</v>
      </c>
      <c r="M95" s="48" t="s">
        <v>125</v>
      </c>
      <c r="N95" s="49">
        <v>495.6</v>
      </c>
      <c r="O95" s="50"/>
      <c r="P95" s="50"/>
      <c r="Q95" s="50"/>
      <c r="R95" s="47" t="b">
        <v>1</v>
      </c>
      <c r="S95" s="48" t="s">
        <v>127</v>
      </c>
      <c r="T95" s="48" t="s">
        <v>125</v>
      </c>
      <c r="U95" s="48" t="s">
        <v>128</v>
      </c>
      <c r="V95" s="48" t="s">
        <v>136</v>
      </c>
      <c r="W95" s="48" t="s">
        <v>137</v>
      </c>
      <c r="X95" s="47" t="b">
        <v>0</v>
      </c>
      <c r="Y95" s="47" t="b">
        <v>0</v>
      </c>
    </row>
    <row r="96" spans="1:25" s="51" customFormat="1" ht="12.75" hidden="1">
      <c r="A96" s="47">
        <v>4359</v>
      </c>
      <c r="B96" s="47" t="b">
        <v>0</v>
      </c>
      <c r="C96" s="47">
        <v>4272</v>
      </c>
      <c r="D96" s="48" t="s">
        <v>138</v>
      </c>
      <c r="E96" s="48" t="s">
        <v>132</v>
      </c>
      <c r="F96" s="48" t="s">
        <v>133</v>
      </c>
      <c r="G96" s="47">
        <v>1</v>
      </c>
      <c r="H96" s="47">
        <v>2</v>
      </c>
      <c r="I96" s="48" t="s">
        <v>139</v>
      </c>
      <c r="J96" s="48" t="s">
        <v>125</v>
      </c>
      <c r="K96" s="47">
        <v>1</v>
      </c>
      <c r="L96" s="48" t="s">
        <v>135</v>
      </c>
      <c r="M96" s="48" t="s">
        <v>125</v>
      </c>
      <c r="N96" s="49">
        <v>519</v>
      </c>
      <c r="O96" s="50"/>
      <c r="P96" s="50"/>
      <c r="Q96" s="50"/>
      <c r="R96" s="47" t="b">
        <v>1</v>
      </c>
      <c r="S96" s="48" t="s">
        <v>127</v>
      </c>
      <c r="T96" s="48" t="s">
        <v>125</v>
      </c>
      <c r="U96" s="48" t="s">
        <v>128</v>
      </c>
      <c r="V96" s="48" t="s">
        <v>129</v>
      </c>
      <c r="W96" s="48" t="s">
        <v>140</v>
      </c>
      <c r="X96" s="47" t="b">
        <v>0</v>
      </c>
      <c r="Y96" s="47" t="b">
        <v>0</v>
      </c>
    </row>
    <row r="97" ht="12.75" hidden="1"/>
    <row r="98" spans="1:14" s="52" customFormat="1" ht="12.75" hidden="1">
      <c r="A98" s="52">
        <v>5148</v>
      </c>
      <c r="D98" s="53">
        <v>41830</v>
      </c>
      <c r="I98" s="54" t="s">
        <v>143</v>
      </c>
      <c r="N98" s="52">
        <v>304.5</v>
      </c>
    </row>
    <row r="99" spans="1:14" s="52" customFormat="1" ht="12.75" hidden="1">
      <c r="A99" s="52">
        <v>5551</v>
      </c>
      <c r="D99" s="53">
        <v>41957</v>
      </c>
      <c r="I99" s="54" t="s">
        <v>143</v>
      </c>
      <c r="N99" s="52">
        <v>507.45</v>
      </c>
    </row>
    <row r="100" ht="12.75" hidden="1"/>
  </sheetData>
  <sheetProtection/>
  <mergeCells count="48">
    <mergeCell ref="A26:G26"/>
    <mergeCell ref="A27:G27"/>
    <mergeCell ref="A28:G28"/>
    <mergeCell ref="A29:G29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65:G65"/>
    <mergeCell ref="A80:G80"/>
    <mergeCell ref="A81:G81"/>
    <mergeCell ref="A83:G83"/>
    <mergeCell ref="A84:G84"/>
    <mergeCell ref="A82:G82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5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3" t="s">
        <v>69</v>
      </c>
      <c r="B1" s="73"/>
      <c r="C1" s="73"/>
      <c r="D1" s="73"/>
      <c r="E1" s="73"/>
      <c r="F1" s="73"/>
      <c r="G1" s="73"/>
      <c r="H1" s="73"/>
      <c r="I1" s="31"/>
    </row>
    <row r="2" spans="1:9" ht="12.75" customHeight="1">
      <c r="A2" s="74" t="s">
        <v>70</v>
      </c>
      <c r="B2" s="74"/>
      <c r="C2" s="74"/>
      <c r="D2" s="74"/>
      <c r="E2" s="74"/>
      <c r="F2" s="74"/>
      <c r="G2" s="74"/>
      <c r="H2" s="7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78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77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72</v>
      </c>
      <c r="B15" s="20">
        <f>48502.34+8890.56</f>
        <v>57392.899999999994</v>
      </c>
      <c r="C15" s="20">
        <v>0</v>
      </c>
      <c r="D15" s="20">
        <v>949.62</v>
      </c>
      <c r="E15" s="20">
        <f>SUM(B15:D15)</f>
        <v>58342.52</v>
      </c>
      <c r="F15" s="1"/>
      <c r="G15" s="1"/>
      <c r="H15" s="1"/>
    </row>
    <row r="16" spans="1:8" ht="12.75">
      <c r="A16" s="5" t="s">
        <v>73</v>
      </c>
      <c r="B16" s="20">
        <f>35600.54+7368.03</f>
        <v>42968.57</v>
      </c>
      <c r="C16" s="20">
        <f>4002.23</f>
        <v>4002.23</v>
      </c>
      <c r="D16" s="20">
        <v>0</v>
      </c>
      <c r="E16" s="20">
        <f>SUM(B16:D16)</f>
        <v>46970.8</v>
      </c>
      <c r="F16" s="1"/>
      <c r="G16" s="1"/>
      <c r="H16" s="1"/>
    </row>
    <row r="17" spans="1:8" ht="12.75">
      <c r="A17" s="5" t="s">
        <v>74</v>
      </c>
      <c r="B17" s="20">
        <f>H49+H56+H61</f>
        <v>36631.488</v>
      </c>
      <c r="C17" s="20">
        <f>H72+H77+H85</f>
        <v>21231.050000000003</v>
      </c>
      <c r="D17" s="20">
        <f>H89</f>
        <v>880</v>
      </c>
      <c r="E17" s="20">
        <f>SUM(B17:D17)</f>
        <v>58742.538</v>
      </c>
      <c r="F17" s="1"/>
      <c r="G17" s="1"/>
      <c r="H17" s="1"/>
    </row>
    <row r="18" spans="1:8" ht="12.75">
      <c r="A18" s="5" t="s">
        <v>75</v>
      </c>
      <c r="B18" s="38">
        <f>B16-B17</f>
        <v>6337.082000000002</v>
      </c>
      <c r="C18" s="38">
        <f>C16-C17</f>
        <v>-17228.820000000003</v>
      </c>
      <c r="D18" s="38">
        <f>D16-D17</f>
        <v>-880</v>
      </c>
      <c r="E18" s="38">
        <f>SUM(B18:D18)</f>
        <v>-11771.738000000001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36">
        <f>E18</f>
        <v>-11771.738000000001</v>
      </c>
      <c r="H20" s="8"/>
    </row>
    <row r="21" spans="2:8" ht="6.75" customHeight="1">
      <c r="B21" s="22"/>
      <c r="D21" s="22"/>
      <c r="E21" s="37"/>
      <c r="H21" s="8"/>
    </row>
    <row r="22" spans="1:8" ht="12.75">
      <c r="A22" s="11"/>
      <c r="B22" s="22"/>
      <c r="D22" s="23" t="s">
        <v>3</v>
      </c>
      <c r="E22" s="36">
        <v>-88168.76</v>
      </c>
      <c r="H22" s="8"/>
    </row>
    <row r="23" spans="2:8" ht="5.25" customHeight="1">
      <c r="B23" s="22"/>
      <c r="D23" s="22"/>
      <c r="E23" s="37"/>
      <c r="H23" s="8"/>
    </row>
    <row r="24" spans="1:8" ht="12.75">
      <c r="A24" s="11"/>
      <c r="B24" s="22"/>
      <c r="D24" s="23" t="s">
        <v>4</v>
      </c>
      <c r="E24" s="36">
        <f>E20+E22</f>
        <v>-99940.49799999999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1" t="s">
        <v>60</v>
      </c>
      <c r="B26" s="82"/>
      <c r="C26" s="82"/>
      <c r="D26" s="82"/>
      <c r="E26" s="82"/>
      <c r="F26" s="82"/>
      <c r="G26" s="82"/>
      <c r="H26" s="25" t="s">
        <v>20</v>
      </c>
    </row>
    <row r="27" spans="1:8" ht="12.75" customHeight="1">
      <c r="A27" s="80" t="s">
        <v>21</v>
      </c>
      <c r="B27" s="80"/>
      <c r="C27" s="80"/>
      <c r="D27" s="80"/>
      <c r="E27" s="80"/>
      <c r="F27" s="80"/>
      <c r="G27" s="80"/>
      <c r="H27" s="26">
        <v>4.99</v>
      </c>
    </row>
    <row r="28" spans="1:8" ht="12.75" customHeight="1">
      <c r="A28" s="80" t="s">
        <v>22</v>
      </c>
      <c r="B28" s="80"/>
      <c r="C28" s="80"/>
      <c r="D28" s="80"/>
      <c r="E28" s="80"/>
      <c r="F28" s="80"/>
      <c r="G28" s="80"/>
      <c r="H28" s="26">
        <v>0.7</v>
      </c>
    </row>
    <row r="29" spans="1:8" ht="12.75" customHeight="1">
      <c r="A29" s="80" t="s">
        <v>17</v>
      </c>
      <c r="B29" s="80"/>
      <c r="C29" s="80"/>
      <c r="D29" s="80"/>
      <c r="E29" s="80"/>
      <c r="F29" s="80"/>
      <c r="G29" s="80"/>
      <c r="H29" s="26">
        <v>2.19</v>
      </c>
    </row>
    <row r="30" spans="1:8" ht="12.75" customHeight="1">
      <c r="A30" s="77" t="s">
        <v>18</v>
      </c>
      <c r="B30" s="78"/>
      <c r="C30" s="78"/>
      <c r="D30" s="78"/>
      <c r="E30" s="78"/>
      <c r="F30" s="78"/>
      <c r="G30" s="79"/>
      <c r="H30" s="27">
        <f>SUM(H27:H29)</f>
        <v>7.880000000000001</v>
      </c>
    </row>
    <row r="31" spans="1:8" ht="12.75" customHeight="1">
      <c r="A31" s="80"/>
      <c r="B31" s="80"/>
      <c r="C31" s="80"/>
      <c r="D31" s="80"/>
      <c r="E31" s="80"/>
      <c r="F31" s="80"/>
      <c r="G31" s="80"/>
      <c r="H31" s="26"/>
    </row>
    <row r="32" spans="1:8" ht="12.75" customHeight="1">
      <c r="A32" s="80" t="s">
        <v>23</v>
      </c>
      <c r="B32" s="80"/>
      <c r="C32" s="80"/>
      <c r="D32" s="80"/>
      <c r="E32" s="80"/>
      <c r="F32" s="80"/>
      <c r="G32" s="80"/>
      <c r="H32" s="26">
        <v>4.54</v>
      </c>
    </row>
    <row r="33" spans="1:8" ht="12.75" customHeight="1">
      <c r="A33" s="80" t="s">
        <v>24</v>
      </c>
      <c r="B33" s="80"/>
      <c r="C33" s="80"/>
      <c r="D33" s="80"/>
      <c r="E33" s="80"/>
      <c r="F33" s="80"/>
      <c r="G33" s="80"/>
      <c r="H33" s="26">
        <v>0</v>
      </c>
    </row>
    <row r="34" spans="1:8" ht="12.75" customHeight="1">
      <c r="A34" s="80" t="s">
        <v>25</v>
      </c>
      <c r="B34" s="80"/>
      <c r="C34" s="80"/>
      <c r="D34" s="80"/>
      <c r="E34" s="80"/>
      <c r="F34" s="80"/>
      <c r="G34" s="80"/>
      <c r="H34" s="26">
        <v>2.22</v>
      </c>
    </row>
    <row r="35" spans="1:8" ht="12.75" customHeight="1">
      <c r="A35" s="77" t="s">
        <v>19</v>
      </c>
      <c r="B35" s="78"/>
      <c r="C35" s="78"/>
      <c r="D35" s="78"/>
      <c r="E35" s="78"/>
      <c r="F35" s="78"/>
      <c r="G35" s="79"/>
      <c r="H35" s="27">
        <f>SUM(H32:H34)</f>
        <v>6.76</v>
      </c>
    </row>
    <row r="36" spans="1:8" ht="12.75" customHeight="1">
      <c r="A36" s="80"/>
      <c r="B36" s="80"/>
      <c r="C36" s="80"/>
      <c r="D36" s="80"/>
      <c r="E36" s="80"/>
      <c r="F36" s="80"/>
      <c r="G36" s="80"/>
      <c r="H36" s="26"/>
    </row>
    <row r="37" spans="1:8" ht="12.75" customHeight="1">
      <c r="A37" s="77" t="s">
        <v>28</v>
      </c>
      <c r="B37" s="78"/>
      <c r="C37" s="78"/>
      <c r="D37" s="78"/>
      <c r="E37" s="78"/>
      <c r="F37" s="78"/>
      <c r="G37" s="7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0" t="s">
        <v>58</v>
      </c>
      <c r="B39" s="71"/>
      <c r="C39" s="71"/>
      <c r="D39" s="71"/>
      <c r="E39" s="71"/>
      <c r="F39" s="71"/>
      <c r="G39" s="71"/>
      <c r="H39" s="7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6" t="s">
        <v>29</v>
      </c>
      <c r="B41" s="67"/>
      <c r="C41" s="67"/>
      <c r="D41" s="68"/>
      <c r="E41" s="68"/>
      <c r="F41" s="68"/>
      <c r="G41" s="69"/>
      <c r="H41" s="4" t="s">
        <v>71</v>
      </c>
    </row>
    <row r="42" spans="1:9" ht="47.25" customHeight="1">
      <c r="A42" s="55" t="s">
        <v>30</v>
      </c>
      <c r="B42" s="56"/>
      <c r="C42" s="56"/>
      <c r="D42" s="56"/>
      <c r="E42" s="56"/>
      <c r="F42" s="56"/>
      <c r="G42" s="57"/>
      <c r="H42" s="28">
        <f>12*B5*I42</f>
        <v>9702.444000000001</v>
      </c>
      <c r="I42" s="35">
        <v>2.39</v>
      </c>
    </row>
    <row r="43" spans="1:9" ht="24.75" customHeight="1">
      <c r="A43" s="58" t="s">
        <v>31</v>
      </c>
      <c r="B43" s="59"/>
      <c r="C43" s="59"/>
      <c r="D43" s="59"/>
      <c r="E43" s="59"/>
      <c r="F43" s="59"/>
      <c r="G43" s="60"/>
      <c r="H43" s="28">
        <f>12*I43*B5</f>
        <v>2557.5480000000002</v>
      </c>
      <c r="I43" s="35">
        <v>0.63</v>
      </c>
    </row>
    <row r="44" spans="1:9" ht="13.5" customHeight="1">
      <c r="A44" s="75" t="s">
        <v>32</v>
      </c>
      <c r="B44" s="76"/>
      <c r="C44" s="76"/>
      <c r="D44" s="76"/>
      <c r="E44" s="76"/>
      <c r="F44" s="76"/>
      <c r="G44" s="76"/>
      <c r="H44" s="28">
        <f>12*B5*I44</f>
        <v>1380.2640000000001</v>
      </c>
      <c r="I44" s="35">
        <v>0.34</v>
      </c>
    </row>
    <row r="45" spans="1:9" ht="24.75" customHeight="1">
      <c r="A45" s="58" t="s">
        <v>33</v>
      </c>
      <c r="B45" s="59"/>
      <c r="C45" s="59"/>
      <c r="D45" s="59"/>
      <c r="E45" s="59"/>
      <c r="F45" s="59"/>
      <c r="G45" s="60"/>
      <c r="H45" s="28">
        <f>12*B5*I45</f>
        <v>1380.2640000000001</v>
      </c>
      <c r="I45" s="35">
        <v>0.34</v>
      </c>
    </row>
    <row r="46" spans="1:9" ht="13.5" customHeight="1">
      <c r="A46" s="75" t="s">
        <v>34</v>
      </c>
      <c r="B46" s="76"/>
      <c r="C46" s="76"/>
      <c r="D46" s="76"/>
      <c r="E46" s="76"/>
      <c r="F46" s="76"/>
      <c r="G46" s="76"/>
      <c r="H46" s="28">
        <f>12*B5*I46</f>
        <v>730.7280000000001</v>
      </c>
      <c r="I46" s="35">
        <v>0.18</v>
      </c>
    </row>
    <row r="47" spans="1:9" ht="47.25" customHeight="1">
      <c r="A47" s="55" t="s">
        <v>36</v>
      </c>
      <c r="B47" s="56"/>
      <c r="C47" s="56"/>
      <c r="D47" s="56"/>
      <c r="E47" s="56"/>
      <c r="F47" s="56"/>
      <c r="G47" s="57"/>
      <c r="H47" s="28">
        <f>12*B5*I47</f>
        <v>3572.4480000000003</v>
      </c>
      <c r="I47" s="35">
        <v>0.88</v>
      </c>
    </row>
    <row r="48" spans="1:9" ht="24.75" customHeight="1">
      <c r="A48" s="58" t="s">
        <v>35</v>
      </c>
      <c r="B48" s="59"/>
      <c r="C48" s="59"/>
      <c r="D48" s="59"/>
      <c r="E48" s="59"/>
      <c r="F48" s="59"/>
      <c r="G48" s="60"/>
      <c r="H48" s="28">
        <f>12*B5*I48</f>
        <v>933.7080000000001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20257.404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6" t="s">
        <v>37</v>
      </c>
      <c r="B51" s="67"/>
      <c r="C51" s="67"/>
      <c r="D51" s="68"/>
      <c r="E51" s="68"/>
      <c r="F51" s="68"/>
      <c r="G51" s="69"/>
      <c r="H51" s="4" t="s">
        <v>71</v>
      </c>
    </row>
    <row r="52" spans="1:9" ht="24" customHeight="1">
      <c r="A52" s="55" t="s">
        <v>83</v>
      </c>
      <c r="B52" s="56"/>
      <c r="C52" s="56"/>
      <c r="D52" s="56"/>
      <c r="E52" s="56"/>
      <c r="F52" s="56"/>
      <c r="G52" s="57"/>
      <c r="H52" s="28">
        <f>302*24.78</f>
        <v>7483.56</v>
      </c>
      <c r="I52" s="35">
        <v>0.7</v>
      </c>
    </row>
    <row r="53" spans="1:8" ht="24.75" customHeight="1">
      <c r="A53" s="58" t="s">
        <v>53</v>
      </c>
      <c r="B53" s="59"/>
      <c r="C53" s="59"/>
      <c r="D53" s="59"/>
      <c r="E53" s="59"/>
      <c r="F53" s="59"/>
      <c r="G53" s="60"/>
      <c r="H53" s="28">
        <v>0</v>
      </c>
    </row>
    <row r="54" spans="1:8" ht="24.75" customHeight="1">
      <c r="A54" s="58" t="s">
        <v>54</v>
      </c>
      <c r="B54" s="59"/>
      <c r="C54" s="59"/>
      <c r="D54" s="59"/>
      <c r="E54" s="59"/>
      <c r="F54" s="59"/>
      <c r="G54" s="60"/>
      <c r="H54" s="28">
        <v>0</v>
      </c>
    </row>
    <row r="55" spans="1:8" ht="36" customHeight="1">
      <c r="A55" s="58" t="s">
        <v>55</v>
      </c>
      <c r="B55" s="59"/>
      <c r="C55" s="59"/>
      <c r="D55" s="59"/>
      <c r="E55" s="59"/>
      <c r="F55" s="59"/>
      <c r="G55" s="6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7483.56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6" t="s">
        <v>45</v>
      </c>
      <c r="B58" s="67"/>
      <c r="C58" s="67"/>
      <c r="D58" s="68"/>
      <c r="E58" s="68"/>
      <c r="F58" s="68"/>
      <c r="G58" s="69"/>
      <c r="H58" s="4" t="s">
        <v>71</v>
      </c>
    </row>
    <row r="59" spans="1:9" ht="12.75" customHeight="1">
      <c r="A59" s="55" t="s">
        <v>44</v>
      </c>
      <c r="B59" s="56"/>
      <c r="C59" s="56"/>
      <c r="D59" s="56"/>
      <c r="E59" s="56"/>
      <c r="F59" s="56"/>
      <c r="G59" s="57"/>
      <c r="H59" s="28">
        <f>12*B5*I59</f>
        <v>8890.524000000001</v>
      </c>
      <c r="I59" s="35">
        <v>2.19</v>
      </c>
    </row>
    <row r="60" spans="1:8" ht="24" customHeight="1">
      <c r="A60" s="55" t="s">
        <v>49</v>
      </c>
      <c r="B60" s="56"/>
      <c r="C60" s="56"/>
      <c r="D60" s="56"/>
      <c r="E60" s="56"/>
      <c r="F60" s="56"/>
      <c r="G60" s="5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8890.524000000001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0" t="s">
        <v>59</v>
      </c>
      <c r="B63" s="71"/>
      <c r="C63" s="71"/>
      <c r="D63" s="71"/>
      <c r="E63" s="71"/>
      <c r="F63" s="71"/>
      <c r="G63" s="71"/>
      <c r="H63" s="7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6" t="s">
        <v>43</v>
      </c>
      <c r="B65" s="67"/>
      <c r="C65" s="67"/>
      <c r="D65" s="68"/>
      <c r="E65" s="68"/>
      <c r="F65" s="68"/>
      <c r="G65" s="69"/>
      <c r="H65" s="4" t="s">
        <v>71</v>
      </c>
    </row>
    <row r="66" spans="1:9" ht="36.75" customHeight="1">
      <c r="A66" s="55" t="s">
        <v>38</v>
      </c>
      <c r="B66" s="56"/>
      <c r="C66" s="56"/>
      <c r="D66" s="56"/>
      <c r="E66" s="56"/>
      <c r="F66" s="56"/>
      <c r="G66" s="57"/>
      <c r="H66" s="28">
        <f>12*B5*I66</f>
        <v>4303.176</v>
      </c>
      <c r="I66" s="35">
        <v>1.06</v>
      </c>
    </row>
    <row r="67" spans="1:9" ht="24.75" customHeight="1">
      <c r="A67" s="58" t="s">
        <v>39</v>
      </c>
      <c r="B67" s="59"/>
      <c r="C67" s="59"/>
      <c r="D67" s="59"/>
      <c r="E67" s="59"/>
      <c r="F67" s="59"/>
      <c r="G67" s="60"/>
      <c r="H67" s="28">
        <f>12*B5*I67</f>
        <v>3044.7000000000003</v>
      </c>
      <c r="I67" s="35">
        <v>0.75</v>
      </c>
    </row>
    <row r="68" spans="1:9" ht="36.75" customHeight="1">
      <c r="A68" s="55" t="s">
        <v>48</v>
      </c>
      <c r="B68" s="56"/>
      <c r="C68" s="56"/>
      <c r="D68" s="56"/>
      <c r="E68" s="56"/>
      <c r="F68" s="56"/>
      <c r="G68" s="57"/>
      <c r="H68" s="28">
        <f>12*B5*I68</f>
        <v>5115.0960000000005</v>
      </c>
      <c r="I68" s="35">
        <v>1.26</v>
      </c>
    </row>
    <row r="69" spans="1:9" ht="24.75" customHeight="1">
      <c r="A69" s="58" t="s">
        <v>40</v>
      </c>
      <c r="B69" s="59"/>
      <c r="C69" s="59"/>
      <c r="D69" s="59"/>
      <c r="E69" s="59"/>
      <c r="F69" s="59"/>
      <c r="G69" s="60"/>
      <c r="H69" s="28">
        <f>12*B5*I69</f>
        <v>974.3040000000001</v>
      </c>
      <c r="I69" s="35">
        <v>0.24</v>
      </c>
    </row>
    <row r="70" spans="1:9" ht="25.5" customHeight="1">
      <c r="A70" s="55" t="s">
        <v>41</v>
      </c>
      <c r="B70" s="56"/>
      <c r="C70" s="56"/>
      <c r="D70" s="56"/>
      <c r="E70" s="56"/>
      <c r="F70" s="56"/>
      <c r="G70" s="57"/>
      <c r="H70" s="28">
        <f>12*B5*I70</f>
        <v>1786.2240000000002</v>
      </c>
      <c r="I70" s="35">
        <v>0.44</v>
      </c>
    </row>
    <row r="71" spans="1:9" ht="24.75" customHeight="1">
      <c r="A71" s="58" t="s">
        <v>42</v>
      </c>
      <c r="B71" s="59"/>
      <c r="C71" s="59"/>
      <c r="D71" s="59"/>
      <c r="E71" s="59"/>
      <c r="F71" s="59"/>
      <c r="G71" s="60"/>
      <c r="H71" s="28">
        <f>12*B5*I71</f>
        <v>608.94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15832.440000000002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6" t="s">
        <v>46</v>
      </c>
      <c r="B74" s="67"/>
      <c r="C74" s="67"/>
      <c r="D74" s="68"/>
      <c r="E74" s="68"/>
      <c r="F74" s="68"/>
      <c r="G74" s="69"/>
      <c r="H74" s="4" t="s">
        <v>71</v>
      </c>
    </row>
    <row r="75" spans="1:8" ht="40.5" customHeight="1">
      <c r="A75" s="55" t="s">
        <v>62</v>
      </c>
      <c r="B75" s="56"/>
      <c r="C75" s="56"/>
      <c r="D75" s="56"/>
      <c r="E75" s="56"/>
      <c r="F75" s="56"/>
      <c r="G75" s="57"/>
      <c r="H75" s="28">
        <v>0</v>
      </c>
    </row>
    <row r="76" spans="1:8" ht="34.5" customHeight="1">
      <c r="A76" s="58" t="s">
        <v>52</v>
      </c>
      <c r="B76" s="59"/>
      <c r="C76" s="59"/>
      <c r="D76" s="59"/>
      <c r="E76" s="59"/>
      <c r="F76" s="59"/>
      <c r="G76" s="6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6" t="s">
        <v>47</v>
      </c>
      <c r="B79" s="67"/>
      <c r="C79" s="67"/>
      <c r="D79" s="68"/>
      <c r="E79" s="68"/>
      <c r="F79" s="68"/>
      <c r="G79" s="69"/>
      <c r="H79" s="4" t="s">
        <v>71</v>
      </c>
    </row>
    <row r="80" spans="1:8" ht="24.75" customHeight="1">
      <c r="A80" s="55" t="s">
        <v>80</v>
      </c>
      <c r="B80" s="56"/>
      <c r="C80" s="56"/>
      <c r="D80" s="56"/>
      <c r="E80" s="56"/>
      <c r="F80" s="56"/>
      <c r="G80" s="57"/>
      <c r="H80" s="28">
        <v>0</v>
      </c>
    </row>
    <row r="81" spans="1:8" ht="24.75" customHeight="1">
      <c r="A81" s="55" t="s">
        <v>50</v>
      </c>
      <c r="B81" s="56"/>
      <c r="C81" s="56"/>
      <c r="D81" s="56"/>
      <c r="E81" s="56"/>
      <c r="F81" s="56"/>
      <c r="G81" s="57"/>
      <c r="H81" s="28">
        <v>0</v>
      </c>
    </row>
    <row r="82" spans="1:8" ht="32.25" customHeight="1">
      <c r="A82" s="61" t="s">
        <v>76</v>
      </c>
      <c r="B82" s="64"/>
      <c r="C82" s="64"/>
      <c r="D82" s="64"/>
      <c r="E82" s="64"/>
      <c r="F82" s="64"/>
      <c r="G82" s="65"/>
      <c r="H82" s="28">
        <v>0</v>
      </c>
    </row>
    <row r="83" spans="1:8" ht="24.75" customHeight="1">
      <c r="A83" s="58" t="s">
        <v>51</v>
      </c>
      <c r="B83" s="59"/>
      <c r="C83" s="59"/>
      <c r="D83" s="59"/>
      <c r="E83" s="59"/>
      <c r="F83" s="59"/>
      <c r="G83" s="60"/>
      <c r="H83" s="28">
        <v>0</v>
      </c>
    </row>
    <row r="84" spans="1:8" ht="51.75" customHeight="1">
      <c r="A84" s="61" t="s">
        <v>79</v>
      </c>
      <c r="B84" s="62"/>
      <c r="C84" s="62"/>
      <c r="D84" s="62"/>
      <c r="E84" s="62"/>
      <c r="F84" s="62"/>
      <c r="G84" s="63"/>
      <c r="H84" s="28">
        <f>558+156.6+734.4+208.2+208.2+362+324.6+770+198.11+371.1+396.6+216+352.6+82.2+460</f>
        <v>5398.610000000001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5398.610000000001</v>
      </c>
    </row>
    <row r="86" spans="1:8" ht="6" customHeight="1">
      <c r="A86" s="6"/>
      <c r="B86" s="7"/>
      <c r="C86" s="7"/>
      <c r="D86" s="7"/>
      <c r="E86" s="7"/>
      <c r="F86" s="7"/>
      <c r="G86" s="7"/>
      <c r="H86" s="39"/>
    </row>
    <row r="87" spans="1:8" ht="12.75" customHeight="1">
      <c r="A87" s="66" t="s">
        <v>81</v>
      </c>
      <c r="B87" s="67"/>
      <c r="C87" s="67"/>
      <c r="D87" s="68"/>
      <c r="E87" s="68"/>
      <c r="F87" s="68"/>
      <c r="G87" s="69"/>
      <c r="H87" s="4" t="s">
        <v>71</v>
      </c>
    </row>
    <row r="88" spans="1:8" ht="12.75">
      <c r="A88" s="55" t="s">
        <v>82</v>
      </c>
      <c r="B88" s="56"/>
      <c r="C88" s="56"/>
      <c r="D88" s="56"/>
      <c r="E88" s="56"/>
      <c r="F88" s="56"/>
      <c r="G88" s="57"/>
      <c r="H88" s="28">
        <v>880</v>
      </c>
    </row>
    <row r="89" ht="12.75">
      <c r="H89" s="29">
        <f>H88</f>
        <v>880</v>
      </c>
    </row>
    <row r="90" ht="12.75">
      <c r="A90" t="s">
        <v>61</v>
      </c>
    </row>
    <row r="96" spans="16:22" ht="12.75">
      <c r="P96" s="61"/>
      <c r="Q96" s="64"/>
      <c r="R96" s="64"/>
      <c r="S96" s="64"/>
      <c r="T96" s="64"/>
      <c r="U96" s="64"/>
      <c r="V96" s="65"/>
    </row>
  </sheetData>
  <sheetProtection/>
  <mergeCells count="51">
    <mergeCell ref="A87:G87"/>
    <mergeCell ref="A88:G88"/>
    <mergeCell ref="P96:V96"/>
    <mergeCell ref="A80:G80"/>
    <mergeCell ref="A81:G81"/>
    <mergeCell ref="A83:G83"/>
    <mergeCell ref="A84:G84"/>
    <mergeCell ref="A82:G82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65:G65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26:G26"/>
    <mergeCell ref="A27:G27"/>
    <mergeCell ref="A28:G28"/>
    <mergeCell ref="A29:G29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2015-04-09T02:26:29Z</dcterms:modified>
  <cp:category/>
  <cp:version/>
  <cp:contentType/>
  <cp:contentStatus/>
</cp:coreProperties>
</file>