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<sst xmlns="http://schemas.openxmlformats.org/spreadsheetml/2006/main" count="330" uniqueCount="169">
  <si>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</si>
  <si>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</si>
  <si>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</si>
  <si>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</si>
  <si>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</si>
  <si>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</si>
  <si>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</si>
  <si>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</si>
  <si>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</si>
  <si>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</si>
  <si>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</si>
  <si>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</si>
  <si>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</si>
  <si>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</si>
  <si>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</si>
  <si>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</si>
  <si>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</si>
  <si>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</si>
  <si>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</si>
  <si>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</si>
  <si>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</si>
  <si>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</si>
  <si>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</si>
  <si>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</si>
  <si>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</si>
  <si>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</si>
  <si>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</si>
  <si>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</si>
  <si>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</si>
  <si>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</si>
  <si>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</si>
  <si>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</si>
  <si>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</si>
  <si>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</si>
  <si>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</si>
  <si>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</si>
  <si>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</si>
  <si>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</si>
  <si>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</si>
  <si>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</si>
  <si>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</si>
  <si>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</si>
  <si>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</si>
  <si>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</si>
  <si>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</si>
  <si>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</si>
  <si>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</si>
  <si>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</si>
  <si>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</si>
  <si>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</si>
  <si>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</si>
  <si>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</si>
  <si>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</si>
  <si>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</si>
  <si>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</si>
  <si>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</si>
  <si>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</si>
  <si>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</si>
  <si>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</si>
  <si>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</si>
  <si>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</si>
  <si>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</si>
  <si>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ул. Большая Подгорная,214</t>
  </si>
  <si>
    <t>332,0</t>
  </si>
  <si>
    <t>8 шт.</t>
  </si>
  <si>
    <t>5,69 руб/кв.м/мес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</si>
  <si>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</si>
  <si>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</si>
  <si>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</si>
  <si>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23 чел.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</si>
  <si>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</si>
  <si>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</si>
  <si>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</si>
  <si>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</si>
  <si>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</si>
  <si>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</t>
    </r>
    <r>
      <rPr>
        <b/>
        <sz val="8"/>
        <rFont val="Arial Cyr"/>
        <family val="0"/>
      </rPr>
      <t>Монтаж электрооборудования с выносом эл.счетчиков-октябрь</t>
    </r>
    <r>
      <rPr>
        <sz val="8"/>
        <rFont val="Arial Cyr"/>
        <family val="2"/>
      </rPr>
      <t xml:space="preserve">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</si>
  <si>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с контейнерной площадки и окраска контейнерной площадки - май, июнь, июль,август                                                                                                                                                                        -Очистка придомовой территории от мусора- апрель                                                                                                                                                                                                          –Скос травы на придомовой территории- июнь,июль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</si>
  <si>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0"/>
      </rPr>
      <t xml:space="preserve"> 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</si>
  <si>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</si>
  <si>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 </t>
    </r>
    <r>
      <rPr>
        <sz val="8"/>
        <color indexed="12"/>
        <rFont val="Arial Cyr"/>
        <family val="0"/>
      </rPr>
      <t>– выполняется собственниками самостоятельно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</t>
    </r>
    <r>
      <rPr>
        <sz val="8"/>
        <rFont val="Arial Cyr"/>
        <family val="2"/>
      </rPr>
      <t xml:space="preserve">                                                                            </t>
    </r>
    <r>
      <rPr>
        <b/>
        <sz val="8"/>
        <rFont val="Arial Cyr"/>
        <family val="0"/>
      </rPr>
      <t xml:space="preserve">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</si>
  <si>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-Сброс снега  с кровли - январь </t>
    </r>
    <r>
      <rPr>
        <sz val="8"/>
        <rFont val="Arial Cyr"/>
        <family val="0"/>
      </rPr>
      <t>,</t>
    </r>
    <r>
      <rPr>
        <b/>
        <sz val="8"/>
        <rFont val="Arial Cyr"/>
        <family val="0"/>
      </rPr>
      <t>Скол сосулек- апрель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</si>
  <si>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 </t>
    </r>
    <r>
      <rPr>
        <sz val="8"/>
        <color indexed="12"/>
        <rFont val="Arial Cyr"/>
        <family val="0"/>
      </rPr>
      <t>– выполняется собственниками самостоятельно</t>
    </r>
    <r>
      <rPr>
        <b/>
        <sz val="8"/>
        <color indexed="12"/>
        <rFont val="Arial Cyr"/>
        <family val="0"/>
      </rPr>
      <t xml:space="preserve">                                                                     </t>
    </r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</si>
  <si>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</si>
  <si>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</si>
  <si>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</si>
  <si>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</si>
  <si>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</si>
  <si>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</si>
  <si>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</si>
  <si>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</si>
  <si>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по содержанию и ремонту общего имущества в многоквартирном доме за период: 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</si>
  <si>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</si>
  <si>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</si>
  <si>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</si>
  <si>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</si>
  <si>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</si>
  <si>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</si>
  <si>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</si>
  <si>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</si>
  <si>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</si>
  <si>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</si>
  <si>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</si>
  <si>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</si>
  <si>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</si>
  <si>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</si>
  <si>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</si>
  <si>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</si>
  <si>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</si>
  <si>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</si>
  <si>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</si>
  <si>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</si>
  <si>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</si>
  <si>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</si>
  <si>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</si>
  <si>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</si>
  <si>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</si>
  <si>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14.11.14</t>
  </si>
  <si>
    <t>08:00</t>
  </si>
  <si>
    <t>10:00</t>
  </si>
  <si>
    <t>Очистка контейнерной площадки от мусора. Площадь 338,3 кв.м.</t>
  </si>
  <si>
    <t>Спецтехника: фронтальный погрузчик - 1300 р/ч, а/м КАМАЗ - 1200 р/ч, рабочий - 220 р/ч. См. наряд № 5551.</t>
  </si>
  <si>
    <t>мн.дом</t>
  </si>
  <si>
    <t/>
  </si>
  <si>
    <t>ул.Б.Подгорная,214</t>
  </si>
  <si>
    <t>Содержание общего имущества</t>
  </si>
  <si>
    <t>СОИ (работы)</t>
  </si>
  <si>
    <t>Санитарная очистка придомовой территории</t>
  </si>
  <si>
    <t>Очистка контейнерной площадки от мусора. Площадь 332 кв.м.</t>
  </si>
  <si>
    <t>Спецтехника: фронтальный погрузчик - 1300 р/ч, а/м КАМАЗ - 1200 р/ч, рабочие - 220 р/ч. См. наряд № 5551.</t>
  </si>
  <si>
    <t>27.11.14</t>
  </si>
  <si>
    <t>09:00</t>
  </si>
  <si>
    <t>Сброс снежных навесов с кровли  - 20 м/п.</t>
  </si>
  <si>
    <t>СОИ (системы)</t>
  </si>
  <si>
    <t>Крыши и водосточные системы</t>
  </si>
  <si>
    <t>11.11.14</t>
  </si>
  <si>
    <t>15:00</t>
  </si>
  <si>
    <t>16:00</t>
  </si>
  <si>
    <t>Демонтаж счётчика.</t>
  </si>
  <si>
    <t>квартира</t>
  </si>
  <si>
    <t>Техобслуживание (плат. работы)</t>
  </si>
  <si>
    <t>Техобслуживание (вид) пл.раб.</t>
  </si>
  <si>
    <t>Техобслуживание (платные работы)</t>
  </si>
  <si>
    <t>14.08.14</t>
  </si>
  <si>
    <t>14:00</t>
  </si>
  <si>
    <t>Ремонт выключателя.</t>
  </si>
  <si>
    <t>30.07.14</t>
  </si>
  <si>
    <t>12:00</t>
  </si>
  <si>
    <t>Вырубка поросли на придомовой территории на площади 40 кв.м.</t>
  </si>
  <si>
    <t>Внешнее благоустройство</t>
  </si>
  <si>
    <t>28.02.14</t>
  </si>
  <si>
    <t>Сброс снега с крыши дома пл. - 50кв.м.</t>
  </si>
  <si>
    <t>Сезонные работы</t>
  </si>
  <si>
    <t>31.01.14</t>
  </si>
  <si>
    <t>10:40</t>
  </si>
  <si>
    <t>Отогрев ХВС Д-16мм - 1 м/п.</t>
  </si>
  <si>
    <t>Водопровод и канализация, горячее водоснабжение</t>
  </si>
  <si>
    <t>23.04.14</t>
  </si>
  <si>
    <t>Взвёл автомат.</t>
  </si>
  <si>
    <t>Электроснабжение</t>
  </si>
  <si>
    <t>16.01.14</t>
  </si>
  <si>
    <t>Сброс снега - навесы = 12 м/п.</t>
  </si>
  <si>
    <t>13.01.14</t>
  </si>
  <si>
    <t>Сброс снега с кровли ж/д.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</si>
  <si>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</si>
  <si>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-Сброс снега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</si>
  <si>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 xml:space="preserve">Вывоз мусора с контейнерной площадки (июль, ноябрь). Вырубка поросли (июль)                                                                                                 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</si>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</sst>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1" fillId="3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6"/>
  <sheetViews>
    <sheetView tabSelected="1" workbookViewId="0" topLeftCell="A72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74609375" style="33" customWidth="1"/>
  </cols>
  <sheetData>
    <row r="1" spans="1:9" ht="15.75">
      <c r="A1" s="80" t="s">
        <v>67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90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167</v>
      </c>
      <c r="I4" s="34"/>
    </row>
    <row r="5" spans="1:9" s="15" customFormat="1" ht="11.25">
      <c r="A5" s="12" t="s">
        <v>7</v>
      </c>
      <c r="B5" s="30" t="s">
        <v>63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69</v>
      </c>
      <c r="C6" s="13"/>
      <c r="D6" s="12"/>
      <c r="E6" s="12" t="s">
        <v>12</v>
      </c>
      <c r="F6" s="13"/>
      <c r="G6" s="14"/>
      <c r="H6" s="30" t="s">
        <v>168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82</v>
      </c>
      <c r="B15" s="20">
        <f>8724.96+49600.92</f>
        <v>58325.88</v>
      </c>
      <c r="C15" s="20">
        <f>0</f>
        <v>0</v>
      </c>
      <c r="D15" s="20">
        <f>SUM(B15:C15)</f>
        <v>58325.88</v>
      </c>
      <c r="E15" s="1"/>
      <c r="F15" s="1"/>
      <c r="G15" s="1"/>
      <c r="H15" s="1"/>
    </row>
    <row r="16" spans="1:8" ht="12.75">
      <c r="A16" s="24" t="s">
        <v>83</v>
      </c>
      <c r="B16" s="20">
        <f>7468.87+38784.45</f>
        <v>46253.32</v>
      </c>
      <c r="C16" s="20">
        <v>1191.44</v>
      </c>
      <c r="D16" s="20">
        <f>SUM(B16:C16)</f>
        <v>47444.76</v>
      </c>
      <c r="E16" s="1"/>
      <c r="F16" s="1"/>
      <c r="G16" s="1"/>
      <c r="H16" s="1"/>
    </row>
    <row r="17" spans="1:8" ht="12.75">
      <c r="A17" s="5" t="s">
        <v>84</v>
      </c>
      <c r="B17" s="39">
        <f>H49+H56+H61</f>
        <v>31159.719999999998</v>
      </c>
      <c r="C17" s="39">
        <f>H72+H77+H85</f>
        <v>17903.449999999997</v>
      </c>
      <c r="D17" s="39">
        <f>SUM(B17:C17)</f>
        <v>49063.17</v>
      </c>
      <c r="E17" s="1"/>
      <c r="F17" s="1"/>
      <c r="G17" s="1"/>
      <c r="H17" s="1"/>
    </row>
    <row r="18" spans="1:8" ht="12.75">
      <c r="A18" s="5" t="s">
        <v>85</v>
      </c>
      <c r="B18" s="38">
        <f>B16-B17</f>
        <v>15093.600000000002</v>
      </c>
      <c r="C18" s="38">
        <f>C16-C17</f>
        <v>-16712.01</v>
      </c>
      <c r="D18" s="38">
        <f>SUM(B18:C18)</f>
        <v>-1618.4099999999962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86</v>
      </c>
      <c r="D20" s="36">
        <f>D18</f>
        <v>-1618.4099999999962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87</v>
      </c>
      <c r="D22" s="36">
        <v>-115039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88</v>
      </c>
      <c r="D24" s="36">
        <f>D20+D22</f>
        <v>-116657.41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7" t="s">
        <v>60</v>
      </c>
      <c r="B26" s="88"/>
      <c r="C26" s="88"/>
      <c r="D26" s="88"/>
      <c r="E26" s="88"/>
      <c r="F26" s="88"/>
      <c r="G26" s="88"/>
      <c r="H26" s="25" t="s">
        <v>20</v>
      </c>
    </row>
    <row r="27" spans="1:8" ht="12.75" customHeight="1">
      <c r="A27" s="76" t="s">
        <v>21</v>
      </c>
      <c r="B27" s="76"/>
      <c r="C27" s="76"/>
      <c r="D27" s="76"/>
      <c r="E27" s="76"/>
      <c r="F27" s="76"/>
      <c r="G27" s="76"/>
      <c r="H27" s="26">
        <v>4.99</v>
      </c>
    </row>
    <row r="28" spans="1:8" ht="12.75" customHeight="1">
      <c r="A28" s="76" t="s">
        <v>22</v>
      </c>
      <c r="B28" s="76"/>
      <c r="C28" s="76"/>
      <c r="D28" s="76"/>
      <c r="E28" s="76"/>
      <c r="F28" s="76"/>
      <c r="G28" s="76"/>
      <c r="H28" s="26">
        <v>0.7</v>
      </c>
    </row>
    <row r="29" spans="1:8" ht="12.75" customHeight="1">
      <c r="A29" s="76" t="s">
        <v>17</v>
      </c>
      <c r="B29" s="76"/>
      <c r="C29" s="76"/>
      <c r="D29" s="76"/>
      <c r="E29" s="76"/>
      <c r="F29" s="76"/>
      <c r="G29" s="76"/>
      <c r="H29" s="26">
        <v>2.19</v>
      </c>
    </row>
    <row r="30" spans="1:8" ht="12.75" customHeight="1">
      <c r="A30" s="84" t="s">
        <v>18</v>
      </c>
      <c r="B30" s="85"/>
      <c r="C30" s="85"/>
      <c r="D30" s="85"/>
      <c r="E30" s="85"/>
      <c r="F30" s="85"/>
      <c r="G30" s="86"/>
      <c r="H30" s="27">
        <f>SUM(H27:H29)</f>
        <v>7.880000000000001</v>
      </c>
    </row>
    <row r="31" spans="1:8" ht="12.75" customHeight="1">
      <c r="A31" s="76"/>
      <c r="B31" s="76"/>
      <c r="C31" s="76"/>
      <c r="D31" s="76"/>
      <c r="E31" s="76"/>
      <c r="F31" s="76"/>
      <c r="G31" s="76"/>
      <c r="H31" s="26"/>
    </row>
    <row r="32" spans="1:8" ht="12.75" customHeight="1">
      <c r="A32" s="76" t="s">
        <v>23</v>
      </c>
      <c r="B32" s="76"/>
      <c r="C32" s="76"/>
      <c r="D32" s="76"/>
      <c r="E32" s="76"/>
      <c r="F32" s="76"/>
      <c r="G32" s="76"/>
      <c r="H32" s="26">
        <v>4.54</v>
      </c>
    </row>
    <row r="33" spans="1:8" ht="12.75" customHeight="1">
      <c r="A33" s="76" t="s">
        <v>24</v>
      </c>
      <c r="B33" s="76"/>
      <c r="C33" s="76"/>
      <c r="D33" s="76"/>
      <c r="E33" s="76"/>
      <c r="F33" s="76"/>
      <c r="G33" s="76"/>
      <c r="H33" s="26">
        <v>0</v>
      </c>
    </row>
    <row r="34" spans="1:8" ht="12.75" customHeight="1">
      <c r="A34" s="76" t="s">
        <v>25</v>
      </c>
      <c r="B34" s="76"/>
      <c r="C34" s="76"/>
      <c r="D34" s="76"/>
      <c r="E34" s="76"/>
      <c r="F34" s="76"/>
      <c r="G34" s="76"/>
      <c r="H34" s="26">
        <v>2.22</v>
      </c>
    </row>
    <row r="35" spans="1:8" ht="12.75" customHeight="1">
      <c r="A35" s="84" t="s">
        <v>19</v>
      </c>
      <c r="B35" s="85"/>
      <c r="C35" s="85"/>
      <c r="D35" s="85"/>
      <c r="E35" s="85"/>
      <c r="F35" s="85"/>
      <c r="G35" s="86"/>
      <c r="H35" s="27">
        <f>SUM(H32:H34)</f>
        <v>6.76</v>
      </c>
    </row>
    <row r="36" spans="1:8" ht="12.75" customHeight="1">
      <c r="A36" s="76"/>
      <c r="B36" s="76"/>
      <c r="C36" s="76"/>
      <c r="D36" s="76"/>
      <c r="E36" s="76"/>
      <c r="F36" s="76"/>
      <c r="G36" s="76"/>
      <c r="H36" s="26"/>
    </row>
    <row r="37" spans="1:8" ht="12.75" customHeight="1">
      <c r="A37" s="84" t="s">
        <v>28</v>
      </c>
      <c r="B37" s="85"/>
      <c r="C37" s="85"/>
      <c r="D37" s="85"/>
      <c r="E37" s="85"/>
      <c r="F37" s="85"/>
      <c r="G37" s="8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7" t="s">
        <v>58</v>
      </c>
      <c r="B39" s="78"/>
      <c r="C39" s="78"/>
      <c r="D39" s="78"/>
      <c r="E39" s="78"/>
      <c r="F39" s="78"/>
      <c r="G39" s="78"/>
      <c r="H39" s="7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89</v>
      </c>
    </row>
    <row r="42" spans="1:9" ht="47.25" customHeight="1">
      <c r="A42" s="63" t="s">
        <v>30</v>
      </c>
      <c r="B42" s="64"/>
      <c r="C42" s="64"/>
      <c r="D42" s="64"/>
      <c r="E42" s="64"/>
      <c r="F42" s="64"/>
      <c r="G42" s="65"/>
      <c r="H42" s="28">
        <f>12*B5*I42</f>
        <v>9521.76</v>
      </c>
      <c r="I42" s="35">
        <v>2.39</v>
      </c>
    </row>
    <row r="43" spans="1:9" ht="35.25" customHeight="1">
      <c r="A43" s="70" t="s">
        <v>31</v>
      </c>
      <c r="B43" s="71"/>
      <c r="C43" s="71"/>
      <c r="D43" s="71"/>
      <c r="E43" s="71"/>
      <c r="F43" s="71"/>
      <c r="G43" s="72"/>
      <c r="H43" s="28">
        <f>12*I43*B5</f>
        <v>2509.92</v>
      </c>
      <c r="I43" s="35">
        <v>0.63</v>
      </c>
    </row>
    <row r="44" spans="1:9" ht="13.5" customHeight="1">
      <c r="A44" s="82" t="s">
        <v>32</v>
      </c>
      <c r="B44" s="83"/>
      <c r="C44" s="83"/>
      <c r="D44" s="83"/>
      <c r="E44" s="83"/>
      <c r="F44" s="83"/>
      <c r="G44" s="83"/>
      <c r="H44" s="28">
        <f>12*B5*I44</f>
        <v>1354.5600000000002</v>
      </c>
      <c r="I44" s="35">
        <v>0.34</v>
      </c>
    </row>
    <row r="45" spans="1:9" ht="24.75" customHeight="1">
      <c r="A45" s="70" t="s">
        <v>33</v>
      </c>
      <c r="B45" s="71"/>
      <c r="C45" s="71"/>
      <c r="D45" s="71"/>
      <c r="E45" s="71"/>
      <c r="F45" s="71"/>
      <c r="G45" s="72"/>
      <c r="H45" s="28">
        <f>12*B5*I45</f>
        <v>1354.5600000000002</v>
      </c>
      <c r="I45" s="35">
        <v>0.34</v>
      </c>
    </row>
    <row r="46" spans="1:9" ht="13.5" customHeight="1">
      <c r="A46" s="82" t="s">
        <v>34</v>
      </c>
      <c r="B46" s="83"/>
      <c r="C46" s="83"/>
      <c r="D46" s="83"/>
      <c r="E46" s="83"/>
      <c r="F46" s="83"/>
      <c r="G46" s="83"/>
      <c r="H46" s="28">
        <f>12*B5*I46</f>
        <v>717.12</v>
      </c>
      <c r="I46" s="35">
        <v>0.18</v>
      </c>
    </row>
    <row r="47" spans="1:9" ht="47.25" customHeight="1">
      <c r="A47" s="63" t="s">
        <v>36</v>
      </c>
      <c r="B47" s="64"/>
      <c r="C47" s="64"/>
      <c r="D47" s="64"/>
      <c r="E47" s="64"/>
      <c r="F47" s="64"/>
      <c r="G47" s="65"/>
      <c r="H47" s="28">
        <f>12*B5*I47</f>
        <v>3505.92</v>
      </c>
      <c r="I47" s="35">
        <v>0.88</v>
      </c>
    </row>
    <row r="48" spans="1:9" ht="24.75" customHeight="1">
      <c r="A48" s="70" t="s">
        <v>35</v>
      </c>
      <c r="B48" s="71"/>
      <c r="C48" s="71"/>
      <c r="D48" s="71"/>
      <c r="E48" s="71"/>
      <c r="F48" s="71"/>
      <c r="G48" s="72"/>
      <c r="H48" s="28">
        <f>12*B5*I48</f>
        <v>916.32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19880.16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89</v>
      </c>
    </row>
    <row r="52" spans="1:9" ht="24" customHeight="1">
      <c r="A52" s="63" t="s">
        <v>164</v>
      </c>
      <c r="B52" s="64"/>
      <c r="C52" s="64"/>
      <c r="D52" s="64"/>
      <c r="E52" s="64"/>
      <c r="F52" s="64"/>
      <c r="G52" s="65"/>
      <c r="H52" s="28">
        <v>2554.6</v>
      </c>
      <c r="I52" s="35">
        <v>0.7</v>
      </c>
    </row>
    <row r="53" spans="1:8" ht="24.75" customHeight="1">
      <c r="A53" s="70" t="s">
        <v>52</v>
      </c>
      <c r="B53" s="71"/>
      <c r="C53" s="71"/>
      <c r="D53" s="71"/>
      <c r="E53" s="71"/>
      <c r="F53" s="71"/>
      <c r="G53" s="72"/>
      <c r="H53" s="28">
        <v>0</v>
      </c>
    </row>
    <row r="54" spans="1:8" ht="24.75" customHeight="1">
      <c r="A54" s="70" t="s">
        <v>53</v>
      </c>
      <c r="B54" s="71"/>
      <c r="C54" s="71"/>
      <c r="D54" s="71"/>
      <c r="E54" s="71"/>
      <c r="F54" s="71"/>
      <c r="G54" s="72"/>
      <c r="H54" s="28">
        <v>0</v>
      </c>
    </row>
    <row r="55" spans="1:8" ht="36" customHeight="1">
      <c r="A55" s="70" t="s">
        <v>54</v>
      </c>
      <c r="B55" s="71"/>
      <c r="C55" s="71"/>
      <c r="D55" s="71"/>
      <c r="E55" s="71"/>
      <c r="F55" s="71"/>
      <c r="G55" s="7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2554.6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89</v>
      </c>
    </row>
    <row r="59" spans="1:9" ht="12.75" customHeight="1">
      <c r="A59" s="63" t="s">
        <v>44</v>
      </c>
      <c r="B59" s="64"/>
      <c r="C59" s="64"/>
      <c r="D59" s="64"/>
      <c r="E59" s="64"/>
      <c r="F59" s="64"/>
      <c r="G59" s="65"/>
      <c r="H59" s="28">
        <f>12*B5*I59</f>
        <v>8724.96</v>
      </c>
      <c r="I59" s="35">
        <v>2.19</v>
      </c>
    </row>
    <row r="60" spans="1:8" ht="24" customHeight="1">
      <c r="A60" s="63" t="s">
        <v>49</v>
      </c>
      <c r="B60" s="64"/>
      <c r="C60" s="64"/>
      <c r="D60" s="64"/>
      <c r="E60" s="64"/>
      <c r="F60" s="64"/>
      <c r="G60" s="6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8724.96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7" t="s">
        <v>59</v>
      </c>
      <c r="B63" s="78"/>
      <c r="C63" s="78"/>
      <c r="D63" s="78"/>
      <c r="E63" s="78"/>
      <c r="F63" s="78"/>
      <c r="G63" s="78"/>
      <c r="H63" s="7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89</v>
      </c>
    </row>
    <row r="66" spans="1:9" ht="36.75" customHeight="1">
      <c r="A66" s="63" t="s">
        <v>38</v>
      </c>
      <c r="B66" s="64"/>
      <c r="C66" s="64"/>
      <c r="D66" s="64"/>
      <c r="E66" s="64"/>
      <c r="F66" s="64"/>
      <c r="G66" s="65"/>
      <c r="H66" s="28">
        <f>12*B5*I66</f>
        <v>4223.04</v>
      </c>
      <c r="I66" s="35">
        <v>1.06</v>
      </c>
    </row>
    <row r="67" spans="1:9" ht="24.75" customHeight="1">
      <c r="A67" s="70" t="s">
        <v>39</v>
      </c>
      <c r="B67" s="71"/>
      <c r="C67" s="71"/>
      <c r="D67" s="71"/>
      <c r="E67" s="71"/>
      <c r="F67" s="71"/>
      <c r="G67" s="72"/>
      <c r="H67" s="28">
        <f>12*B5*I67</f>
        <v>3585.6</v>
      </c>
      <c r="I67" s="35">
        <v>0.9</v>
      </c>
    </row>
    <row r="68" spans="1:9" ht="36.75" customHeight="1">
      <c r="A68" s="63" t="s">
        <v>48</v>
      </c>
      <c r="B68" s="64"/>
      <c r="C68" s="64"/>
      <c r="D68" s="64"/>
      <c r="E68" s="64"/>
      <c r="F68" s="64"/>
      <c r="G68" s="65"/>
      <c r="H68" s="28">
        <f>12*B5*I68</f>
        <v>5019.84</v>
      </c>
      <c r="I68" s="35">
        <v>1.26</v>
      </c>
    </row>
    <row r="69" spans="1:9" ht="24.75" customHeight="1">
      <c r="A69" s="70" t="s">
        <v>40</v>
      </c>
      <c r="B69" s="71"/>
      <c r="C69" s="71"/>
      <c r="D69" s="71"/>
      <c r="E69" s="71"/>
      <c r="F69" s="71"/>
      <c r="G69" s="72"/>
      <c r="H69" s="28">
        <f>12*B5*I69</f>
        <v>956.16</v>
      </c>
      <c r="I69" s="35">
        <v>0.24</v>
      </c>
    </row>
    <row r="70" spans="1:9" ht="25.5" customHeight="1">
      <c r="A70" s="63" t="s">
        <v>41</v>
      </c>
      <c r="B70" s="64"/>
      <c r="C70" s="64"/>
      <c r="D70" s="64"/>
      <c r="E70" s="64"/>
      <c r="F70" s="64"/>
      <c r="G70" s="65"/>
      <c r="H70" s="28">
        <f>12*B5*I70</f>
        <v>1752.96</v>
      </c>
      <c r="I70" s="35">
        <v>0.44</v>
      </c>
    </row>
    <row r="71" spans="1:9" ht="24.75" customHeight="1">
      <c r="A71" s="70" t="s">
        <v>42</v>
      </c>
      <c r="B71" s="71"/>
      <c r="C71" s="71"/>
      <c r="D71" s="71"/>
      <c r="E71" s="71"/>
      <c r="F71" s="71"/>
      <c r="G71" s="72"/>
      <c r="H71" s="28">
        <f>12*B5*I71</f>
        <v>597.6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16135.199999999999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89</v>
      </c>
    </row>
    <row r="75" spans="1:8" ht="24" customHeight="1">
      <c r="A75" s="63" t="s">
        <v>163</v>
      </c>
      <c r="B75" s="64"/>
      <c r="C75" s="64"/>
      <c r="D75" s="64"/>
      <c r="E75" s="64"/>
      <c r="F75" s="64"/>
      <c r="G75" s="65"/>
      <c r="H75" s="28">
        <v>0</v>
      </c>
    </row>
    <row r="76" spans="1:8" ht="34.5" customHeight="1">
      <c r="A76" s="70" t="s">
        <v>51</v>
      </c>
      <c r="B76" s="71"/>
      <c r="C76" s="71"/>
      <c r="D76" s="71"/>
      <c r="E76" s="71"/>
      <c r="F76" s="71"/>
      <c r="G76" s="7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89</v>
      </c>
    </row>
    <row r="80" spans="1:8" ht="24.75" customHeight="1">
      <c r="A80" s="63" t="s">
        <v>78</v>
      </c>
      <c r="B80" s="64"/>
      <c r="C80" s="64"/>
      <c r="D80" s="64"/>
      <c r="E80" s="64"/>
      <c r="F80" s="64"/>
      <c r="G80" s="65"/>
      <c r="H80" s="28">
        <v>0</v>
      </c>
    </row>
    <row r="81" spans="1:8" ht="24.75" customHeight="1">
      <c r="A81" s="63" t="s">
        <v>77</v>
      </c>
      <c r="B81" s="64"/>
      <c r="C81" s="64"/>
      <c r="D81" s="64"/>
      <c r="E81" s="64"/>
      <c r="F81" s="64"/>
      <c r="G81" s="65"/>
      <c r="H81" s="28">
        <v>0</v>
      </c>
    </row>
    <row r="82" spans="1:8" ht="34.5" customHeight="1">
      <c r="A82" s="73" t="s">
        <v>81</v>
      </c>
      <c r="B82" s="74"/>
      <c r="C82" s="74"/>
      <c r="D82" s="74"/>
      <c r="E82" s="74"/>
      <c r="F82" s="74"/>
      <c r="G82" s="75"/>
      <c r="H82" s="28">
        <v>0</v>
      </c>
    </row>
    <row r="83" spans="1:8" ht="24.75" customHeight="1">
      <c r="A83" s="70" t="s">
        <v>50</v>
      </c>
      <c r="B83" s="71"/>
      <c r="C83" s="71"/>
      <c r="D83" s="71"/>
      <c r="E83" s="71"/>
      <c r="F83" s="71"/>
      <c r="G83" s="72"/>
      <c r="H83" s="28">
        <v>0</v>
      </c>
    </row>
    <row r="84" spans="1:8" ht="37.5" customHeight="1">
      <c r="A84" s="73" t="s">
        <v>165</v>
      </c>
      <c r="B84" s="74"/>
      <c r="C84" s="74"/>
      <c r="D84" s="74"/>
      <c r="E84" s="74"/>
      <c r="F84" s="74"/>
      <c r="G84" s="75"/>
      <c r="H84" s="28">
        <f>1005.45+464+298.8</f>
        <v>1768.25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1768.25</v>
      </c>
    </row>
    <row r="86" ht="12.75">
      <c r="H86" s="33"/>
    </row>
    <row r="88" ht="12.75">
      <c r="A88" t="s">
        <v>61</v>
      </c>
    </row>
    <row r="91" ht="3" customHeight="1"/>
    <row r="92" ht="12.75" hidden="1"/>
    <row r="93" spans="1:25" ht="12.75" hidden="1">
      <c r="A93" s="40" t="s">
        <v>91</v>
      </c>
      <c r="B93" s="40" t="s">
        <v>92</v>
      </c>
      <c r="C93" s="40" t="s">
        <v>93</v>
      </c>
      <c r="D93" s="40" t="s">
        <v>94</v>
      </c>
      <c r="E93" s="40" t="s">
        <v>95</v>
      </c>
      <c r="F93" s="40" t="s">
        <v>96</v>
      </c>
      <c r="G93" s="40" t="s">
        <v>97</v>
      </c>
      <c r="H93" s="40" t="s">
        <v>98</v>
      </c>
      <c r="I93" s="40" t="s">
        <v>99</v>
      </c>
      <c r="J93" s="40" t="s">
        <v>100</v>
      </c>
      <c r="K93" s="40" t="s">
        <v>101</v>
      </c>
      <c r="L93" s="40" t="s">
        <v>102</v>
      </c>
      <c r="M93" s="40" t="s">
        <v>103</v>
      </c>
      <c r="N93" s="40" t="s">
        <v>104</v>
      </c>
      <c r="O93" s="40" t="s">
        <v>105</v>
      </c>
      <c r="P93" s="40" t="s">
        <v>106</v>
      </c>
      <c r="Q93" s="40" t="s">
        <v>107</v>
      </c>
      <c r="R93" s="40" t="s">
        <v>108</v>
      </c>
      <c r="S93" s="40" t="s">
        <v>109</v>
      </c>
      <c r="T93" s="40" t="s">
        <v>110</v>
      </c>
      <c r="U93" s="40" t="s">
        <v>111</v>
      </c>
      <c r="V93" s="40" t="s">
        <v>112</v>
      </c>
      <c r="W93" s="40" t="s">
        <v>113</v>
      </c>
      <c r="X93" s="40" t="s">
        <v>114</v>
      </c>
      <c r="Y93" s="40" t="s">
        <v>115</v>
      </c>
    </row>
    <row r="94" spans="1:25" s="50" customFormat="1" ht="12.75" hidden="1">
      <c r="A94" s="46">
        <v>5855</v>
      </c>
      <c r="B94" s="46" t="b">
        <v>0</v>
      </c>
      <c r="C94" s="46">
        <v>5758</v>
      </c>
      <c r="D94" s="47" t="s">
        <v>116</v>
      </c>
      <c r="E94" s="47" t="s">
        <v>117</v>
      </c>
      <c r="F94" s="47" t="s">
        <v>118</v>
      </c>
      <c r="G94" s="46">
        <v>2</v>
      </c>
      <c r="H94" s="46">
        <v>1</v>
      </c>
      <c r="I94" s="47" t="s">
        <v>119</v>
      </c>
      <c r="J94" s="47" t="s">
        <v>120</v>
      </c>
      <c r="K94" s="46">
        <v>1</v>
      </c>
      <c r="L94" s="47" t="s">
        <v>121</v>
      </c>
      <c r="M94" s="47" t="s">
        <v>122</v>
      </c>
      <c r="N94" s="48">
        <v>507.45</v>
      </c>
      <c r="O94" s="49"/>
      <c r="P94" s="49"/>
      <c r="Q94" s="49"/>
      <c r="R94" s="46" t="b">
        <v>1</v>
      </c>
      <c r="S94" s="47" t="s">
        <v>123</v>
      </c>
      <c r="T94" s="47" t="s">
        <v>122</v>
      </c>
      <c r="U94" s="47" t="s">
        <v>124</v>
      </c>
      <c r="V94" s="47" t="s">
        <v>125</v>
      </c>
      <c r="W94" s="47" t="s">
        <v>126</v>
      </c>
      <c r="X94" s="46" t="b">
        <v>0</v>
      </c>
      <c r="Y94" s="46" t="b">
        <v>0</v>
      </c>
    </row>
    <row r="95" spans="1:25" s="50" customFormat="1" ht="12.75" hidden="1">
      <c r="A95" s="46">
        <v>5557</v>
      </c>
      <c r="B95" s="46" t="b">
        <v>0</v>
      </c>
      <c r="C95" s="46">
        <v>5462</v>
      </c>
      <c r="D95" s="47" t="s">
        <v>116</v>
      </c>
      <c r="E95" s="47" t="s">
        <v>117</v>
      </c>
      <c r="F95" s="47" t="s">
        <v>118</v>
      </c>
      <c r="G95" s="46">
        <v>2</v>
      </c>
      <c r="H95" s="46">
        <v>1</v>
      </c>
      <c r="I95" s="47" t="s">
        <v>127</v>
      </c>
      <c r="J95" s="47" t="s">
        <v>128</v>
      </c>
      <c r="K95" s="46">
        <v>1</v>
      </c>
      <c r="L95" s="47" t="s">
        <v>121</v>
      </c>
      <c r="M95" s="47" t="s">
        <v>122</v>
      </c>
      <c r="N95" s="48">
        <v>498</v>
      </c>
      <c r="O95" s="49"/>
      <c r="P95" s="49"/>
      <c r="Q95" s="49"/>
      <c r="R95" s="46" t="b">
        <v>1</v>
      </c>
      <c r="S95" s="47" t="s">
        <v>123</v>
      </c>
      <c r="T95" s="47" t="s">
        <v>122</v>
      </c>
      <c r="U95" s="47" t="s">
        <v>124</v>
      </c>
      <c r="V95" s="47" t="s">
        <v>125</v>
      </c>
      <c r="W95" s="47" t="s">
        <v>126</v>
      </c>
      <c r="X95" s="46" t="b">
        <v>0</v>
      </c>
      <c r="Y95" s="46" t="b">
        <v>0</v>
      </c>
    </row>
    <row r="96" spans="1:25" s="55" customFormat="1" ht="12.75" hidden="1">
      <c r="A96" s="51">
        <v>5498</v>
      </c>
      <c r="B96" s="51" t="b">
        <v>0</v>
      </c>
      <c r="C96" s="51">
        <v>5405</v>
      </c>
      <c r="D96" s="52" t="s">
        <v>129</v>
      </c>
      <c r="E96" s="52" t="s">
        <v>130</v>
      </c>
      <c r="F96" s="52" t="s">
        <v>118</v>
      </c>
      <c r="G96" s="51">
        <v>1</v>
      </c>
      <c r="H96" s="51">
        <v>2</v>
      </c>
      <c r="I96" s="52" t="s">
        <v>131</v>
      </c>
      <c r="J96" s="52" t="s">
        <v>122</v>
      </c>
      <c r="K96" s="51">
        <v>1</v>
      </c>
      <c r="L96" s="52" t="s">
        <v>121</v>
      </c>
      <c r="M96" s="52" t="s">
        <v>122</v>
      </c>
      <c r="N96" s="53">
        <v>495.6</v>
      </c>
      <c r="O96" s="54"/>
      <c r="P96" s="54"/>
      <c r="Q96" s="54"/>
      <c r="R96" s="51" t="b">
        <v>1</v>
      </c>
      <c r="S96" s="52" t="s">
        <v>123</v>
      </c>
      <c r="T96" s="52" t="s">
        <v>122</v>
      </c>
      <c r="U96" s="52" t="s">
        <v>124</v>
      </c>
      <c r="V96" s="52" t="s">
        <v>132</v>
      </c>
      <c r="W96" s="52" t="s">
        <v>133</v>
      </c>
      <c r="X96" s="51" t="b">
        <v>0</v>
      </c>
      <c r="Y96" s="51" t="b">
        <v>0</v>
      </c>
    </row>
    <row r="97" spans="1:25" s="45" customFormat="1" ht="12.75" hidden="1">
      <c r="A97" s="41">
        <v>5453</v>
      </c>
      <c r="B97" s="41" t="b">
        <v>0</v>
      </c>
      <c r="C97" s="41">
        <v>5360</v>
      </c>
      <c r="D97" s="42" t="s">
        <v>134</v>
      </c>
      <c r="E97" s="42" t="s">
        <v>135</v>
      </c>
      <c r="F97" s="42" t="s">
        <v>136</v>
      </c>
      <c r="G97" s="41">
        <v>1</v>
      </c>
      <c r="H97" s="41">
        <v>0</v>
      </c>
      <c r="I97" s="42" t="s">
        <v>137</v>
      </c>
      <c r="J97" s="42" t="s">
        <v>122</v>
      </c>
      <c r="K97" s="41">
        <v>1</v>
      </c>
      <c r="L97" s="42" t="s">
        <v>138</v>
      </c>
      <c r="M97" s="42" t="s">
        <v>122</v>
      </c>
      <c r="N97" s="43"/>
      <c r="O97" s="44">
        <v>400</v>
      </c>
      <c r="P97" s="43"/>
      <c r="Q97" s="43"/>
      <c r="R97" s="41" t="b">
        <v>1</v>
      </c>
      <c r="S97" s="42" t="s">
        <v>123</v>
      </c>
      <c r="T97" s="42" t="s">
        <v>122</v>
      </c>
      <c r="U97" s="42" t="s">
        <v>139</v>
      </c>
      <c r="V97" s="42" t="s">
        <v>140</v>
      </c>
      <c r="W97" s="42" t="s">
        <v>141</v>
      </c>
      <c r="X97" s="41" t="b">
        <v>0</v>
      </c>
      <c r="Y97" s="41" t="b">
        <v>0</v>
      </c>
    </row>
    <row r="98" spans="1:25" s="45" customFormat="1" ht="12.75" hidden="1">
      <c r="A98" s="41">
        <v>5223</v>
      </c>
      <c r="B98" s="41" t="b">
        <v>0</v>
      </c>
      <c r="C98" s="41">
        <v>5130</v>
      </c>
      <c r="D98" s="42" t="s">
        <v>142</v>
      </c>
      <c r="E98" s="42" t="s">
        <v>143</v>
      </c>
      <c r="F98" s="42" t="s">
        <v>135</v>
      </c>
      <c r="G98" s="41">
        <v>1</v>
      </c>
      <c r="H98" s="41">
        <v>1</v>
      </c>
      <c r="I98" s="42" t="s">
        <v>144</v>
      </c>
      <c r="J98" s="42" t="s">
        <v>122</v>
      </c>
      <c r="K98" s="41">
        <v>1</v>
      </c>
      <c r="L98" s="42" t="s">
        <v>138</v>
      </c>
      <c r="M98" s="42" t="s">
        <v>122</v>
      </c>
      <c r="N98" s="43"/>
      <c r="O98" s="44">
        <v>50</v>
      </c>
      <c r="P98" s="43"/>
      <c r="Q98" s="43"/>
      <c r="R98" s="41" t="b">
        <v>1</v>
      </c>
      <c r="S98" s="42" t="s">
        <v>123</v>
      </c>
      <c r="T98" s="42" t="s">
        <v>122</v>
      </c>
      <c r="U98" s="42" t="s">
        <v>139</v>
      </c>
      <c r="V98" s="42" t="s">
        <v>140</v>
      </c>
      <c r="W98" s="42" t="s">
        <v>141</v>
      </c>
      <c r="X98" s="41" t="b">
        <v>0</v>
      </c>
      <c r="Y98" s="41" t="b">
        <v>0</v>
      </c>
    </row>
    <row r="99" spans="1:25" s="60" customFormat="1" ht="12.75" hidden="1">
      <c r="A99" s="56">
        <v>5178</v>
      </c>
      <c r="B99" s="56" t="b">
        <v>0</v>
      </c>
      <c r="C99" s="56">
        <v>5085</v>
      </c>
      <c r="D99" s="57" t="s">
        <v>145</v>
      </c>
      <c r="E99" s="57" t="s">
        <v>118</v>
      </c>
      <c r="F99" s="57" t="s">
        <v>146</v>
      </c>
      <c r="G99" s="56">
        <v>2</v>
      </c>
      <c r="H99" s="56">
        <v>1</v>
      </c>
      <c r="I99" s="57" t="s">
        <v>147</v>
      </c>
      <c r="J99" s="57" t="s">
        <v>122</v>
      </c>
      <c r="K99" s="56">
        <v>1</v>
      </c>
      <c r="L99" s="57" t="s">
        <v>121</v>
      </c>
      <c r="M99" s="57" t="s">
        <v>122</v>
      </c>
      <c r="N99" s="58">
        <v>464</v>
      </c>
      <c r="O99" s="59"/>
      <c r="P99" s="59"/>
      <c r="Q99" s="59"/>
      <c r="R99" s="56" t="b">
        <v>1</v>
      </c>
      <c r="S99" s="57" t="s">
        <v>123</v>
      </c>
      <c r="T99" s="57" t="s">
        <v>122</v>
      </c>
      <c r="U99" s="57" t="s">
        <v>124</v>
      </c>
      <c r="V99" s="57" t="s">
        <v>125</v>
      </c>
      <c r="W99" s="57" t="s">
        <v>148</v>
      </c>
      <c r="X99" s="56" t="b">
        <v>0</v>
      </c>
      <c r="Y99" s="56" t="b">
        <v>0</v>
      </c>
    </row>
    <row r="100" spans="1:25" s="55" customFormat="1" ht="12.75" hidden="1">
      <c r="A100" s="51">
        <v>4601</v>
      </c>
      <c r="B100" s="51" t="b">
        <v>0</v>
      </c>
      <c r="C100" s="51">
        <v>4513</v>
      </c>
      <c r="D100" s="52" t="s">
        <v>149</v>
      </c>
      <c r="E100" s="52" t="s">
        <v>143</v>
      </c>
      <c r="F100" s="52" t="s">
        <v>135</v>
      </c>
      <c r="G100" s="51">
        <v>1</v>
      </c>
      <c r="H100" s="51">
        <v>2</v>
      </c>
      <c r="I100" s="52" t="s">
        <v>150</v>
      </c>
      <c r="J100" s="52" t="s">
        <v>122</v>
      </c>
      <c r="K100" s="51">
        <v>1</v>
      </c>
      <c r="L100" s="52" t="s">
        <v>121</v>
      </c>
      <c r="M100" s="52" t="s">
        <v>122</v>
      </c>
      <c r="N100" s="53">
        <v>1239</v>
      </c>
      <c r="O100" s="54"/>
      <c r="P100" s="54"/>
      <c r="Q100" s="54"/>
      <c r="R100" s="51" t="b">
        <v>1</v>
      </c>
      <c r="S100" s="52" t="s">
        <v>123</v>
      </c>
      <c r="T100" s="52" t="s">
        <v>122</v>
      </c>
      <c r="U100" s="52" t="s">
        <v>124</v>
      </c>
      <c r="V100" s="52" t="s">
        <v>125</v>
      </c>
      <c r="W100" s="52" t="s">
        <v>151</v>
      </c>
      <c r="X100" s="51" t="b">
        <v>0</v>
      </c>
      <c r="Y100" s="51" t="b">
        <v>0</v>
      </c>
    </row>
    <row r="101" spans="1:25" s="45" customFormat="1" ht="12.75" hidden="1">
      <c r="A101" s="41">
        <v>4431</v>
      </c>
      <c r="B101" s="41" t="b">
        <v>0</v>
      </c>
      <c r="C101" s="41">
        <v>4344</v>
      </c>
      <c r="D101" s="42" t="s">
        <v>152</v>
      </c>
      <c r="E101" s="42" t="s">
        <v>153</v>
      </c>
      <c r="F101" s="42" t="s">
        <v>146</v>
      </c>
      <c r="G101" s="41">
        <v>1</v>
      </c>
      <c r="H101" s="41">
        <v>1</v>
      </c>
      <c r="I101" s="42" t="s">
        <v>154</v>
      </c>
      <c r="J101" s="42" t="s">
        <v>122</v>
      </c>
      <c r="K101" s="41">
        <v>1</v>
      </c>
      <c r="L101" s="42" t="s">
        <v>138</v>
      </c>
      <c r="M101" s="42" t="s">
        <v>122</v>
      </c>
      <c r="N101" s="44">
        <v>320</v>
      </c>
      <c r="O101" s="43"/>
      <c r="P101" s="43"/>
      <c r="Q101" s="43"/>
      <c r="R101" s="41" t="b">
        <v>1</v>
      </c>
      <c r="S101" s="42" t="s">
        <v>123</v>
      </c>
      <c r="T101" s="42" t="s">
        <v>122</v>
      </c>
      <c r="U101" s="42" t="s">
        <v>124</v>
      </c>
      <c r="V101" s="42" t="s">
        <v>132</v>
      </c>
      <c r="W101" s="42" t="s">
        <v>155</v>
      </c>
      <c r="X101" s="41" t="b">
        <v>0</v>
      </c>
      <c r="Y101" s="41" t="b">
        <v>0</v>
      </c>
    </row>
    <row r="102" spans="1:25" s="45" customFormat="1" ht="12.75" hidden="1">
      <c r="A102" s="41">
        <v>4872</v>
      </c>
      <c r="B102" s="41" t="b">
        <v>0</v>
      </c>
      <c r="C102" s="41">
        <v>4781</v>
      </c>
      <c r="D102" s="42" t="s">
        <v>156</v>
      </c>
      <c r="E102" s="42" t="s">
        <v>130</v>
      </c>
      <c r="F102" s="42" t="s">
        <v>118</v>
      </c>
      <c r="G102" s="41">
        <v>1</v>
      </c>
      <c r="H102" s="41">
        <v>1</v>
      </c>
      <c r="I102" s="42" t="s">
        <v>157</v>
      </c>
      <c r="J102" s="42" t="s">
        <v>122</v>
      </c>
      <c r="K102" s="41">
        <v>1</v>
      </c>
      <c r="L102" s="42" t="s">
        <v>121</v>
      </c>
      <c r="M102" s="42" t="s">
        <v>122</v>
      </c>
      <c r="N102" s="44">
        <v>360</v>
      </c>
      <c r="O102" s="43"/>
      <c r="P102" s="43"/>
      <c r="Q102" s="43"/>
      <c r="R102" s="41" t="b">
        <v>1</v>
      </c>
      <c r="S102" s="42" t="s">
        <v>123</v>
      </c>
      <c r="T102" s="42" t="s">
        <v>122</v>
      </c>
      <c r="U102" s="42" t="s">
        <v>124</v>
      </c>
      <c r="V102" s="42" t="s">
        <v>132</v>
      </c>
      <c r="W102" s="42" t="s">
        <v>158</v>
      </c>
      <c r="X102" s="41" t="b">
        <v>0</v>
      </c>
      <c r="Y102" s="41" t="b">
        <v>0</v>
      </c>
    </row>
    <row r="103" spans="1:25" s="55" customFormat="1" ht="12.75" hidden="1">
      <c r="A103" s="51">
        <v>4360</v>
      </c>
      <c r="B103" s="51" t="b">
        <v>0</v>
      </c>
      <c r="C103" s="51">
        <v>4273</v>
      </c>
      <c r="D103" s="52" t="s">
        <v>159</v>
      </c>
      <c r="E103" s="52" t="s">
        <v>130</v>
      </c>
      <c r="F103" s="52" t="s">
        <v>118</v>
      </c>
      <c r="G103" s="51">
        <v>1</v>
      </c>
      <c r="H103" s="51">
        <v>2</v>
      </c>
      <c r="I103" s="52" t="s">
        <v>160</v>
      </c>
      <c r="J103" s="52" t="s">
        <v>122</v>
      </c>
      <c r="K103" s="51">
        <v>1</v>
      </c>
      <c r="L103" s="52" t="s">
        <v>121</v>
      </c>
      <c r="M103" s="52" t="s">
        <v>122</v>
      </c>
      <c r="N103" s="53">
        <v>420</v>
      </c>
      <c r="O103" s="54"/>
      <c r="P103" s="54"/>
      <c r="Q103" s="54"/>
      <c r="R103" s="51" t="b">
        <v>1</v>
      </c>
      <c r="S103" s="52" t="s">
        <v>123</v>
      </c>
      <c r="T103" s="52" t="s">
        <v>122</v>
      </c>
      <c r="U103" s="52" t="s">
        <v>124</v>
      </c>
      <c r="V103" s="52" t="s">
        <v>125</v>
      </c>
      <c r="W103" s="52" t="s">
        <v>151</v>
      </c>
      <c r="X103" s="51" t="b">
        <v>0</v>
      </c>
      <c r="Y103" s="51" t="b">
        <v>0</v>
      </c>
    </row>
    <row r="104" spans="1:25" s="55" customFormat="1" ht="12.75" hidden="1">
      <c r="A104" s="51">
        <v>4327</v>
      </c>
      <c r="B104" s="51" t="b">
        <v>0</v>
      </c>
      <c r="C104" s="51">
        <v>4243</v>
      </c>
      <c r="D104" s="52" t="s">
        <v>161</v>
      </c>
      <c r="E104" s="52" t="s">
        <v>135</v>
      </c>
      <c r="F104" s="52" t="s">
        <v>136</v>
      </c>
      <c r="G104" s="51">
        <v>1</v>
      </c>
      <c r="H104" s="51">
        <v>2</v>
      </c>
      <c r="I104" s="52" t="s">
        <v>162</v>
      </c>
      <c r="J104" s="52" t="s">
        <v>122</v>
      </c>
      <c r="K104" s="51">
        <v>1</v>
      </c>
      <c r="L104" s="52" t="s">
        <v>121</v>
      </c>
      <c r="M104" s="52" t="s">
        <v>122</v>
      </c>
      <c r="N104" s="53">
        <v>400</v>
      </c>
      <c r="O104" s="54"/>
      <c r="P104" s="54"/>
      <c r="Q104" s="54"/>
      <c r="R104" s="51" t="b">
        <v>1</v>
      </c>
      <c r="S104" s="52" t="s">
        <v>123</v>
      </c>
      <c r="T104" s="52" t="s">
        <v>122</v>
      </c>
      <c r="U104" s="52" t="s">
        <v>124</v>
      </c>
      <c r="V104" s="52" t="s">
        <v>125</v>
      </c>
      <c r="W104" s="52" t="s">
        <v>151</v>
      </c>
      <c r="X104" s="51" t="b">
        <v>0</v>
      </c>
      <c r="Y104" s="51" t="b">
        <v>0</v>
      </c>
    </row>
    <row r="105" ht="12.75" hidden="1"/>
    <row r="106" spans="1:14" s="50" customFormat="1" ht="12.75" hidden="1">
      <c r="A106" s="50">
        <v>5148</v>
      </c>
      <c r="D106" s="61">
        <v>41830</v>
      </c>
      <c r="I106" s="62" t="s">
        <v>166</v>
      </c>
      <c r="N106" s="50">
        <v>298.8</v>
      </c>
    </row>
    <row r="107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4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0" t="s">
        <v>67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68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65</v>
      </c>
      <c r="I4" s="34"/>
    </row>
    <row r="5" spans="1:9" s="15" customFormat="1" ht="11.25">
      <c r="A5" s="12" t="s">
        <v>7</v>
      </c>
      <c r="B5" s="30" t="s">
        <v>63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69</v>
      </c>
      <c r="C6" s="13"/>
      <c r="D6" s="12"/>
      <c r="E6" s="12" t="s">
        <v>12</v>
      </c>
      <c r="F6" s="13"/>
      <c r="G6" s="14"/>
      <c r="H6" s="30" t="s">
        <v>66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32210.8+8724.96</f>
        <v>40935.759999999995</v>
      </c>
      <c r="C15" s="20">
        <f>0</f>
        <v>0</v>
      </c>
      <c r="D15" s="20">
        <f>SUM(B15:C15)</f>
        <v>40935.759999999995</v>
      </c>
      <c r="E15" s="1"/>
      <c r="F15" s="1"/>
      <c r="G15" s="1"/>
      <c r="H15" s="1"/>
    </row>
    <row r="16" spans="1:8" ht="12.75">
      <c r="A16" s="5" t="s">
        <v>72</v>
      </c>
      <c r="B16" s="20">
        <f>25841.08+6541.25</f>
        <v>32382.33</v>
      </c>
      <c r="C16" s="20">
        <f>800.89</f>
        <v>800.89</v>
      </c>
      <c r="D16" s="20">
        <f>SUM(B16:C16)</f>
        <v>33183.22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38296.3</v>
      </c>
      <c r="C17" s="20">
        <f>H72+H77+H85</f>
        <v>73288.39</v>
      </c>
      <c r="D17" s="20">
        <f>SUM(B17:C17)</f>
        <v>111584.69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-5913.970000000001</v>
      </c>
      <c r="C18" s="38">
        <f>C16-C17</f>
        <v>-72487.5</v>
      </c>
      <c r="D18" s="38">
        <f>SUM(B18:C18)</f>
        <v>-78401.47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-78401.47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-36637.53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-115039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7" t="s">
        <v>60</v>
      </c>
      <c r="B26" s="88"/>
      <c r="C26" s="88"/>
      <c r="D26" s="88"/>
      <c r="E26" s="88"/>
      <c r="F26" s="88"/>
      <c r="G26" s="88"/>
      <c r="H26" s="25" t="s">
        <v>20</v>
      </c>
    </row>
    <row r="27" spans="1:8" ht="12.75" customHeight="1">
      <c r="A27" s="76" t="s">
        <v>21</v>
      </c>
      <c r="B27" s="76"/>
      <c r="C27" s="76"/>
      <c r="D27" s="76"/>
      <c r="E27" s="76"/>
      <c r="F27" s="76"/>
      <c r="G27" s="76"/>
      <c r="H27" s="26">
        <v>4.99</v>
      </c>
    </row>
    <row r="28" spans="1:8" ht="12.75" customHeight="1">
      <c r="A28" s="76" t="s">
        <v>22</v>
      </c>
      <c r="B28" s="76"/>
      <c r="C28" s="76"/>
      <c r="D28" s="76"/>
      <c r="E28" s="76"/>
      <c r="F28" s="76"/>
      <c r="G28" s="76"/>
      <c r="H28" s="26">
        <v>0.7</v>
      </c>
    </row>
    <row r="29" spans="1:8" ht="12.75" customHeight="1">
      <c r="A29" s="76" t="s">
        <v>17</v>
      </c>
      <c r="B29" s="76"/>
      <c r="C29" s="76"/>
      <c r="D29" s="76"/>
      <c r="E29" s="76"/>
      <c r="F29" s="76"/>
      <c r="G29" s="76"/>
      <c r="H29" s="26">
        <v>2.19</v>
      </c>
    </row>
    <row r="30" spans="1:8" ht="12.75" customHeight="1">
      <c r="A30" s="84" t="s">
        <v>18</v>
      </c>
      <c r="B30" s="85"/>
      <c r="C30" s="85"/>
      <c r="D30" s="85"/>
      <c r="E30" s="85"/>
      <c r="F30" s="85"/>
      <c r="G30" s="86"/>
      <c r="H30" s="27">
        <f>SUM(H27:H29)</f>
        <v>7.880000000000001</v>
      </c>
    </row>
    <row r="31" spans="1:8" ht="12.75" customHeight="1">
      <c r="A31" s="76"/>
      <c r="B31" s="76"/>
      <c r="C31" s="76"/>
      <c r="D31" s="76"/>
      <c r="E31" s="76"/>
      <c r="F31" s="76"/>
      <c r="G31" s="76"/>
      <c r="H31" s="26"/>
    </row>
    <row r="32" spans="1:8" ht="12.75" customHeight="1">
      <c r="A32" s="76" t="s">
        <v>23</v>
      </c>
      <c r="B32" s="76"/>
      <c r="C32" s="76"/>
      <c r="D32" s="76"/>
      <c r="E32" s="76"/>
      <c r="F32" s="76"/>
      <c r="G32" s="76"/>
      <c r="H32" s="26">
        <v>4.54</v>
      </c>
    </row>
    <row r="33" spans="1:8" ht="12.75" customHeight="1">
      <c r="A33" s="76" t="s">
        <v>24</v>
      </c>
      <c r="B33" s="76"/>
      <c r="C33" s="76"/>
      <c r="D33" s="76"/>
      <c r="E33" s="76"/>
      <c r="F33" s="76"/>
      <c r="G33" s="76"/>
      <c r="H33" s="26">
        <v>0</v>
      </c>
    </row>
    <row r="34" spans="1:8" ht="12.75" customHeight="1">
      <c r="A34" s="76" t="s">
        <v>25</v>
      </c>
      <c r="B34" s="76"/>
      <c r="C34" s="76"/>
      <c r="D34" s="76"/>
      <c r="E34" s="76"/>
      <c r="F34" s="76"/>
      <c r="G34" s="76"/>
      <c r="H34" s="26">
        <v>2.22</v>
      </c>
    </row>
    <row r="35" spans="1:8" ht="12.75" customHeight="1">
      <c r="A35" s="84" t="s">
        <v>19</v>
      </c>
      <c r="B35" s="85"/>
      <c r="C35" s="85"/>
      <c r="D35" s="85"/>
      <c r="E35" s="85"/>
      <c r="F35" s="85"/>
      <c r="G35" s="86"/>
      <c r="H35" s="27">
        <f>SUM(H32:H34)</f>
        <v>6.76</v>
      </c>
    </row>
    <row r="36" spans="1:8" ht="12.75" customHeight="1">
      <c r="A36" s="76"/>
      <c r="B36" s="76"/>
      <c r="C36" s="76"/>
      <c r="D36" s="76"/>
      <c r="E36" s="76"/>
      <c r="F36" s="76"/>
      <c r="G36" s="76"/>
      <c r="H36" s="26"/>
    </row>
    <row r="37" spans="1:8" ht="12.75" customHeight="1">
      <c r="A37" s="84" t="s">
        <v>28</v>
      </c>
      <c r="B37" s="85"/>
      <c r="C37" s="85"/>
      <c r="D37" s="85"/>
      <c r="E37" s="85"/>
      <c r="F37" s="85"/>
      <c r="G37" s="8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7" t="s">
        <v>58</v>
      </c>
      <c r="B39" s="78"/>
      <c r="C39" s="78"/>
      <c r="D39" s="78"/>
      <c r="E39" s="78"/>
      <c r="F39" s="78"/>
      <c r="G39" s="78"/>
      <c r="H39" s="7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70</v>
      </c>
    </row>
    <row r="42" spans="1:9" ht="47.25" customHeight="1">
      <c r="A42" s="63" t="s">
        <v>30</v>
      </c>
      <c r="B42" s="64"/>
      <c r="C42" s="64"/>
      <c r="D42" s="64"/>
      <c r="E42" s="64"/>
      <c r="F42" s="64"/>
      <c r="G42" s="65"/>
      <c r="H42" s="28">
        <f>12*B5*I42</f>
        <v>9521.76</v>
      </c>
      <c r="I42" s="35">
        <v>2.39</v>
      </c>
    </row>
    <row r="43" spans="1:9" ht="24.75" customHeight="1">
      <c r="A43" s="70" t="s">
        <v>31</v>
      </c>
      <c r="B43" s="71"/>
      <c r="C43" s="71"/>
      <c r="D43" s="71"/>
      <c r="E43" s="71"/>
      <c r="F43" s="71"/>
      <c r="G43" s="72"/>
      <c r="H43" s="28">
        <f>12*I43*B5</f>
        <v>2509.92</v>
      </c>
      <c r="I43" s="35">
        <v>0.63</v>
      </c>
    </row>
    <row r="44" spans="1:9" ht="13.5" customHeight="1">
      <c r="A44" s="82" t="s">
        <v>32</v>
      </c>
      <c r="B44" s="83"/>
      <c r="C44" s="83"/>
      <c r="D44" s="83"/>
      <c r="E44" s="83"/>
      <c r="F44" s="83"/>
      <c r="G44" s="83"/>
      <c r="H44" s="28">
        <f>12*B5*I44</f>
        <v>1354.5600000000002</v>
      </c>
      <c r="I44" s="35">
        <v>0.34</v>
      </c>
    </row>
    <row r="45" spans="1:9" ht="24.75" customHeight="1">
      <c r="A45" s="70" t="s">
        <v>33</v>
      </c>
      <c r="B45" s="71"/>
      <c r="C45" s="71"/>
      <c r="D45" s="71"/>
      <c r="E45" s="71"/>
      <c r="F45" s="71"/>
      <c r="G45" s="72"/>
      <c r="H45" s="28">
        <f>12*B5*I45</f>
        <v>1354.5600000000002</v>
      </c>
      <c r="I45" s="35">
        <v>0.34</v>
      </c>
    </row>
    <row r="46" spans="1:9" ht="13.5" customHeight="1">
      <c r="A46" s="82" t="s">
        <v>34</v>
      </c>
      <c r="B46" s="83"/>
      <c r="C46" s="83"/>
      <c r="D46" s="83"/>
      <c r="E46" s="83"/>
      <c r="F46" s="83"/>
      <c r="G46" s="83"/>
      <c r="H46" s="28">
        <f>12*B5*I46</f>
        <v>717.12</v>
      </c>
      <c r="I46" s="35">
        <v>0.18</v>
      </c>
    </row>
    <row r="47" spans="1:9" ht="47.25" customHeight="1">
      <c r="A47" s="63" t="s">
        <v>36</v>
      </c>
      <c r="B47" s="64"/>
      <c r="C47" s="64"/>
      <c r="D47" s="64"/>
      <c r="E47" s="64"/>
      <c r="F47" s="64"/>
      <c r="G47" s="65"/>
      <c r="H47" s="28">
        <f>12*B5*I47</f>
        <v>3505.92</v>
      </c>
      <c r="I47" s="35">
        <v>0.88</v>
      </c>
    </row>
    <row r="48" spans="1:9" ht="24.75" customHeight="1">
      <c r="A48" s="70" t="s">
        <v>35</v>
      </c>
      <c r="B48" s="71"/>
      <c r="C48" s="71"/>
      <c r="D48" s="71"/>
      <c r="E48" s="71"/>
      <c r="F48" s="71"/>
      <c r="G48" s="72"/>
      <c r="H48" s="28">
        <f>12*B5*I48</f>
        <v>916.32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19880.16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70</v>
      </c>
    </row>
    <row r="52" spans="1:9" ht="24" customHeight="1">
      <c r="A52" s="63" t="s">
        <v>80</v>
      </c>
      <c r="B52" s="64"/>
      <c r="C52" s="64"/>
      <c r="D52" s="64"/>
      <c r="E52" s="64"/>
      <c r="F52" s="64"/>
      <c r="G52" s="65"/>
      <c r="H52" s="28">
        <f>250+381*24.78</f>
        <v>9691.18</v>
      </c>
      <c r="I52" s="35">
        <v>0.7</v>
      </c>
    </row>
    <row r="53" spans="1:8" ht="24.75" customHeight="1">
      <c r="A53" s="70" t="s">
        <v>52</v>
      </c>
      <c r="B53" s="71"/>
      <c r="C53" s="71"/>
      <c r="D53" s="71"/>
      <c r="E53" s="71"/>
      <c r="F53" s="71"/>
      <c r="G53" s="72"/>
      <c r="H53" s="28">
        <v>0</v>
      </c>
    </row>
    <row r="54" spans="1:8" ht="24.75" customHeight="1">
      <c r="A54" s="70" t="s">
        <v>53</v>
      </c>
      <c r="B54" s="71"/>
      <c r="C54" s="71"/>
      <c r="D54" s="71"/>
      <c r="E54" s="71"/>
      <c r="F54" s="71"/>
      <c r="G54" s="72"/>
      <c r="H54" s="28">
        <v>0</v>
      </c>
    </row>
    <row r="55" spans="1:8" ht="36" customHeight="1">
      <c r="A55" s="70" t="s">
        <v>54</v>
      </c>
      <c r="B55" s="71"/>
      <c r="C55" s="71"/>
      <c r="D55" s="71"/>
      <c r="E55" s="71"/>
      <c r="F55" s="71"/>
      <c r="G55" s="7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9691.18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70</v>
      </c>
    </row>
    <row r="59" spans="1:9" ht="12.75" customHeight="1">
      <c r="A59" s="63" t="s">
        <v>44</v>
      </c>
      <c r="B59" s="64"/>
      <c r="C59" s="64"/>
      <c r="D59" s="64"/>
      <c r="E59" s="64"/>
      <c r="F59" s="64"/>
      <c r="G59" s="65"/>
      <c r="H59" s="28">
        <f>12*B5*I59</f>
        <v>8724.96</v>
      </c>
      <c r="I59" s="35">
        <v>2.19</v>
      </c>
    </row>
    <row r="60" spans="1:8" ht="24" customHeight="1">
      <c r="A60" s="63" t="s">
        <v>49</v>
      </c>
      <c r="B60" s="64"/>
      <c r="C60" s="64"/>
      <c r="D60" s="64"/>
      <c r="E60" s="64"/>
      <c r="F60" s="64"/>
      <c r="G60" s="6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8724.96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7" t="s">
        <v>59</v>
      </c>
      <c r="B63" s="78"/>
      <c r="C63" s="78"/>
      <c r="D63" s="78"/>
      <c r="E63" s="78"/>
      <c r="F63" s="78"/>
      <c r="G63" s="78"/>
      <c r="H63" s="7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70</v>
      </c>
    </row>
    <row r="66" spans="1:9" ht="36.75" customHeight="1">
      <c r="A66" s="63" t="s">
        <v>38</v>
      </c>
      <c r="B66" s="64"/>
      <c r="C66" s="64"/>
      <c r="D66" s="64"/>
      <c r="E66" s="64"/>
      <c r="F66" s="64"/>
      <c r="G66" s="65"/>
      <c r="H66" s="28">
        <f>12*B5*I66</f>
        <v>4223.04</v>
      </c>
      <c r="I66" s="35">
        <v>1.06</v>
      </c>
    </row>
    <row r="67" spans="1:9" ht="24.75" customHeight="1">
      <c r="A67" s="70" t="s">
        <v>39</v>
      </c>
      <c r="B67" s="71"/>
      <c r="C67" s="71"/>
      <c r="D67" s="71"/>
      <c r="E67" s="71"/>
      <c r="F67" s="71"/>
      <c r="G67" s="72"/>
      <c r="H67" s="28">
        <f>12*B5*I67</f>
        <v>2988</v>
      </c>
      <c r="I67" s="35">
        <v>0.75</v>
      </c>
    </row>
    <row r="68" spans="1:9" ht="36.75" customHeight="1">
      <c r="A68" s="63" t="s">
        <v>48</v>
      </c>
      <c r="B68" s="64"/>
      <c r="C68" s="64"/>
      <c r="D68" s="64"/>
      <c r="E68" s="64"/>
      <c r="F68" s="64"/>
      <c r="G68" s="65"/>
      <c r="H68" s="28">
        <f>12*B5*I68</f>
        <v>5019.84</v>
      </c>
      <c r="I68" s="35">
        <v>1.26</v>
      </c>
    </row>
    <row r="69" spans="1:9" ht="24.75" customHeight="1">
      <c r="A69" s="70" t="s">
        <v>40</v>
      </c>
      <c r="B69" s="71"/>
      <c r="C69" s="71"/>
      <c r="D69" s="71"/>
      <c r="E69" s="71"/>
      <c r="F69" s="71"/>
      <c r="G69" s="72"/>
      <c r="H69" s="28">
        <f>12*B5*I69</f>
        <v>956.16</v>
      </c>
      <c r="I69" s="35">
        <v>0.24</v>
      </c>
    </row>
    <row r="70" spans="1:9" ht="25.5" customHeight="1">
      <c r="A70" s="63" t="s">
        <v>41</v>
      </c>
      <c r="B70" s="64"/>
      <c r="C70" s="64"/>
      <c r="D70" s="64"/>
      <c r="E70" s="64"/>
      <c r="F70" s="64"/>
      <c r="G70" s="65"/>
      <c r="H70" s="28">
        <f>12*B5*I70</f>
        <v>1752.96</v>
      </c>
      <c r="I70" s="35">
        <v>0.44</v>
      </c>
    </row>
    <row r="71" spans="1:9" ht="24.75" customHeight="1">
      <c r="A71" s="70" t="s">
        <v>42</v>
      </c>
      <c r="B71" s="71"/>
      <c r="C71" s="71"/>
      <c r="D71" s="71"/>
      <c r="E71" s="71"/>
      <c r="F71" s="71"/>
      <c r="G71" s="72"/>
      <c r="H71" s="28">
        <f>12*B5*I71</f>
        <v>597.6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15537.6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70</v>
      </c>
    </row>
    <row r="75" spans="1:8" ht="39.75" customHeight="1">
      <c r="A75" s="63" t="s">
        <v>75</v>
      </c>
      <c r="B75" s="64"/>
      <c r="C75" s="64"/>
      <c r="D75" s="64"/>
      <c r="E75" s="64"/>
      <c r="F75" s="64"/>
      <c r="G75" s="65"/>
      <c r="H75" s="28">
        <v>49872.18</v>
      </c>
    </row>
    <row r="76" spans="1:8" ht="34.5" customHeight="1">
      <c r="A76" s="70" t="s">
        <v>51</v>
      </c>
      <c r="B76" s="71"/>
      <c r="C76" s="71"/>
      <c r="D76" s="71"/>
      <c r="E76" s="71"/>
      <c r="F76" s="71"/>
      <c r="G76" s="7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49872.18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70</v>
      </c>
    </row>
    <row r="80" spans="1:8" ht="24.75" customHeight="1">
      <c r="A80" s="63" t="s">
        <v>78</v>
      </c>
      <c r="B80" s="64"/>
      <c r="C80" s="64"/>
      <c r="D80" s="64"/>
      <c r="E80" s="64"/>
      <c r="F80" s="64"/>
      <c r="G80" s="65"/>
      <c r="H80" s="28">
        <v>0</v>
      </c>
    </row>
    <row r="81" spans="1:8" ht="24.75" customHeight="1">
      <c r="A81" s="63" t="s">
        <v>77</v>
      </c>
      <c r="B81" s="64"/>
      <c r="C81" s="64"/>
      <c r="D81" s="64"/>
      <c r="E81" s="64"/>
      <c r="F81" s="64"/>
      <c r="G81" s="65"/>
      <c r="H81" s="28">
        <v>0</v>
      </c>
    </row>
    <row r="82" spans="1:8" ht="34.5" customHeight="1">
      <c r="A82" s="73" t="s">
        <v>79</v>
      </c>
      <c r="B82" s="74"/>
      <c r="C82" s="74"/>
      <c r="D82" s="74"/>
      <c r="E82" s="74"/>
      <c r="F82" s="74"/>
      <c r="G82" s="75"/>
      <c r="H82" s="28">
        <v>0</v>
      </c>
    </row>
    <row r="83" spans="1:8" ht="24.75" customHeight="1">
      <c r="A83" s="70" t="s">
        <v>50</v>
      </c>
      <c r="B83" s="71"/>
      <c r="C83" s="71"/>
      <c r="D83" s="71"/>
      <c r="E83" s="71"/>
      <c r="F83" s="71"/>
      <c r="G83" s="72"/>
      <c r="H83" s="28">
        <v>0</v>
      </c>
    </row>
    <row r="84" spans="1:8" ht="60" customHeight="1">
      <c r="A84" s="73" t="s">
        <v>76</v>
      </c>
      <c r="B84" s="74"/>
      <c r="C84" s="74"/>
      <c r="D84" s="74"/>
      <c r="E84" s="74"/>
      <c r="F84" s="74"/>
      <c r="G84" s="75"/>
      <c r="H84" s="28">
        <f>558+156.6+734.4+208.2+208.2+362+324.6+770+198.11+371.1+396.6+216+352.6+82.2+2250+690</f>
        <v>7878.610000000001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7878.610000000001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2015-04-09T02:26:14Z</cp:lastPrinted>
  <dcterms:created xsi:type="dcterms:W3CDTF">2008-05-04T04:13:06Z</dcterms:created>
  <dcterms:modified xsi:type="dcterms:W3CDTF">2015-04-09T02:26:16Z</dcterms:modified>
  <cp:category/>
  <cp:version/>
  <cp:contentType/>
  <cp:contentStatus/>
</cp:coreProperties>
</file>