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<sst xmlns="http://schemas.openxmlformats.org/spreadsheetml/2006/main" count="341" uniqueCount="181">
  <si>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</si>
  <si>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</si>
  <si>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</si>
  <si>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</si>
  <si>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</si>
  <si>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</si>
  <si>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</si>
  <si>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</si>
  <si>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</si>
  <si>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</si>
  <si>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</si>
  <si>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</si>
  <si>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</si>
  <si>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</si>
  <si>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</si>
  <si>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</si>
  <si>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</si>
  <si>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</si>
  <si>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</si>
  <si>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</si>
  <si>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</si>
  <si>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</si>
  <si>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</si>
  <si>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</si>
  <si>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</si>
  <si>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</si>
  <si>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</si>
  <si>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</si>
  <si>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</si>
  <si>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</si>
  <si>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</si>
  <si>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</si>
  <si>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</si>
  <si>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</si>
  <si>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</si>
  <si>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</si>
  <si>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</si>
  <si>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</si>
  <si>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</si>
  <si>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</si>
  <si>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</si>
  <si>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</si>
  <si>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</si>
  <si>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</si>
  <si>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</si>
  <si>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</si>
  <si>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</si>
  <si>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</si>
  <si>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</si>
  <si>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</si>
  <si>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</si>
  <si>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</si>
  <si>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</si>
  <si>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</si>
  <si>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</si>
  <si>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</si>
  <si>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</si>
  <si>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</si>
  <si>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</si>
  <si>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</si>
  <si>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</si>
  <si>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</si>
  <si>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</si>
  <si>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ул. Большая Подгорная,215</t>
  </si>
  <si>
    <t>504,0</t>
  </si>
  <si>
    <t>17 шт.</t>
  </si>
  <si>
    <t>5,69 руб/кв.м/мес</t>
  </si>
  <si>
    <t>6,76 руб/кв.м/мес</t>
  </si>
  <si>
    <t>Отчет ООО "УК "Ленинский массив"</t>
  </si>
  <si>
    <t>Сумма за 2013г.</t>
  </si>
  <si>
    <t>по содержанию и ремонту общего имущества в многоквартирном доме за период:  2013г.</t>
  </si>
  <si>
    <t>37 чел.</t>
  </si>
  <si>
    <t>Начислено за 2013г.</t>
  </si>
  <si>
    <t>Оплачено  за 2013г.</t>
  </si>
  <si>
    <t>Затраты за 2013г.</t>
  </si>
  <si>
    <t>Итог на 31.12.2013г.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</si>
  <si>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Скол сосулек, сброс снега с кровли- январь, декабрь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</si>
  <si>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-июнь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</si>
  <si>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</si>
  <si>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- июль                                                                                                                              Окраска контейнерных баков- июль                                                                                                                                                                                    -Скос травы  на придомовой территории  -июль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</si>
  <si>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</si>
  <si>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</si>
  <si>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</si>
  <si>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</si>
  <si>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46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</si>
  <si>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</si>
  <si>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</si>
  <si>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</si>
  <si>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</si>
  <si>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</si>
  <si>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</si>
  <si>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</si>
  <si>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</si>
  <si>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</si>
  <si>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</si>
  <si>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</si>
  <si>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</si>
  <si>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</si>
  <si>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</si>
  <si>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</si>
  <si>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</si>
  <si>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</si>
  <si>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</si>
  <si>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</si>
  <si>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</si>
  <si>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</si>
  <si>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</si>
  <si>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</si>
  <si>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</si>
  <si>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</si>
  <si>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</si>
  <si>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</si>
  <si>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</si>
  <si>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</si>
  <si>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</si>
  <si>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</si>
  <si>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</si>
  <si>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</si>
  <si>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17.10.14</t>
  </si>
  <si>
    <t>15:00</t>
  </si>
  <si>
    <t>17:00</t>
  </si>
  <si>
    <t>Перезапуск СО - 2 стояка.</t>
  </si>
  <si>
    <t/>
  </si>
  <si>
    <t>мн.дом</t>
  </si>
  <si>
    <t>ул.Б.Подгорная,215</t>
  </si>
  <si>
    <t>Содержание общего имущества</t>
  </si>
  <si>
    <t>СОИ (системы)</t>
  </si>
  <si>
    <t>Центральное отопление</t>
  </si>
  <si>
    <t>06.08.14</t>
  </si>
  <si>
    <t>08:05</t>
  </si>
  <si>
    <t>12:00</t>
  </si>
  <si>
    <t>Устройство мостка через дренажную канаву.</t>
  </si>
  <si>
    <t>Гвозди 150мм - 2кг, гвозди 120мм - 3кг, тёс необрезной 25 х 150мм - 40м/п.</t>
  </si>
  <si>
    <t>СОИ (работы)</t>
  </si>
  <si>
    <t>Заявки от населения</t>
  </si>
  <si>
    <t>08.08.14</t>
  </si>
  <si>
    <t>14:00</t>
  </si>
  <si>
    <t>Замена вентиля Д 20мм.</t>
  </si>
  <si>
    <t>Вентиль Д 20мм - 1 шт.</t>
  </si>
  <si>
    <t>квартира</t>
  </si>
  <si>
    <t>Водопровод и канализация, горячее водоснабжение</t>
  </si>
  <si>
    <t>01.07.14</t>
  </si>
  <si>
    <t>09:00</t>
  </si>
  <si>
    <t>10:00</t>
  </si>
  <si>
    <t>Опрессовка СО: ревизия задвижек Д 50мм - 2шт.,ревизия вентилей Д 15мм - 2 шт., утепление СО Д 50мм - 6м/п.</t>
  </si>
  <si>
    <t>лён - 0
01кг, изовер, изоспан - 6 м/п.</t>
  </si>
  <si>
    <t>03.07.14</t>
  </si>
  <si>
    <t>14:30</t>
  </si>
  <si>
    <t>15:30</t>
  </si>
  <si>
    <t>Врезка фланцев на СО.</t>
  </si>
  <si>
    <t>Фланцы Д 50мм - 2 шт., труба Д 50мм - 1 м/п.</t>
  </si>
  <si>
    <t>06.06.14</t>
  </si>
  <si>
    <t>16:00</t>
  </si>
  <si>
    <t>Окос травы - 100 кв.м.</t>
  </si>
  <si>
    <t>бензин -0,6л/час.</t>
  </si>
  <si>
    <t>Сезонные работы</t>
  </si>
  <si>
    <t>30.01.14</t>
  </si>
  <si>
    <t>Осмотр СО и ХВС. Замёрзшая канализация.</t>
  </si>
  <si>
    <t>28.01.14</t>
  </si>
  <si>
    <t>13:00</t>
  </si>
  <si>
    <t>13:30</t>
  </si>
  <si>
    <t>Ремонтные работы невозможно выполнить, т.к. отсутствует запорный вентиль.</t>
  </si>
  <si>
    <t>20.01.14</t>
  </si>
  <si>
    <t>Сброс снега: навесы - 12 м/п, козырёк - 3 кв.м.</t>
  </si>
  <si>
    <t>08.04.14</t>
  </si>
  <si>
    <t>Составлен акт осмотра.</t>
  </si>
  <si>
    <t>Технический надзор</t>
  </si>
  <si>
    <t>11.03.14</t>
  </si>
  <si>
    <t>11:00</t>
  </si>
  <si>
    <t>Установлен замок на дверь чердака.</t>
  </si>
  <si>
    <t>Замок - 1шт., цепь -0,5м, саморезы 50мм - 4 шт.</t>
  </si>
  <si>
    <t>Оконные и дверные заполнения</t>
  </si>
  <si>
    <t>11:10</t>
  </si>
  <si>
    <t>Установка вентилей на ХВС и ГВС.</t>
  </si>
  <si>
    <t>Вентиль Д 15мм - 2шт., лён-0,01кг.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</si>
  <si>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</si>
  <si>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-Скос травы  на придомовой территории  (июнь). Устройство мостков (август)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</si>
  <si>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</t>
    </r>
    <r>
      <rPr>
        <sz val="8"/>
        <rFont val="Arial Cyr"/>
        <family val="0"/>
      </rPr>
      <t>Установка замка на дверь чердака (март)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</si>
  <si>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 xml:space="preserve">Гидравлические испытания системы отопления  (июль). Ремонт системы отопления (июль)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</si>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</sst>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color indexed="48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72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12109375" style="33" customWidth="1"/>
  </cols>
  <sheetData>
    <row r="1" spans="1:9" ht="15.75">
      <c r="A1" s="86" t="s">
        <v>68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83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179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180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13245.3+75298</f>
        <v>88543.3</v>
      </c>
      <c r="C15" s="20">
        <f>0</f>
        <v>0</v>
      </c>
      <c r="D15" s="20">
        <f>SUM(B15:C15)</f>
        <v>88543.3</v>
      </c>
      <c r="E15" s="1"/>
      <c r="F15" s="1"/>
      <c r="G15" s="1"/>
      <c r="H15" s="1"/>
    </row>
    <row r="16" spans="1:8" ht="12.75">
      <c r="A16" s="24" t="s">
        <v>86</v>
      </c>
      <c r="B16" s="20">
        <f>7154.85+40779.16</f>
        <v>47934.01</v>
      </c>
      <c r="C16" s="20">
        <v>225.74</v>
      </c>
      <c r="D16" s="20">
        <f>SUM(B16:C16)</f>
        <v>48159.75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43918.82000000001</v>
      </c>
      <c r="C17" s="39">
        <f>H72+H77+H85</f>
        <v>35048.8</v>
      </c>
      <c r="D17" s="39">
        <f>SUM(B17:C17)</f>
        <v>78967.62000000001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4015.189999999995</v>
      </c>
      <c r="C18" s="38">
        <f>C16-C17</f>
        <v>-34823.060000000005</v>
      </c>
      <c r="D18" s="38">
        <f>SUM(B18:C18)</f>
        <v>-30807.87000000001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-30807.87000000001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-80497.13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-111305.00000000001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3" t="s">
        <v>61</v>
      </c>
      <c r="B26" s="94"/>
      <c r="C26" s="94"/>
      <c r="D26" s="94"/>
      <c r="E26" s="94"/>
      <c r="F26" s="94"/>
      <c r="G26" s="94"/>
      <c r="H26" s="25" t="s">
        <v>20</v>
      </c>
    </row>
    <row r="27" spans="1:8" ht="12.75" customHeight="1">
      <c r="A27" s="82" t="s">
        <v>21</v>
      </c>
      <c r="B27" s="82"/>
      <c r="C27" s="82"/>
      <c r="D27" s="82"/>
      <c r="E27" s="82"/>
      <c r="F27" s="82"/>
      <c r="G27" s="82"/>
      <c r="H27" s="26">
        <v>4.99</v>
      </c>
    </row>
    <row r="28" spans="1:8" ht="12.75" customHeight="1">
      <c r="A28" s="82" t="s">
        <v>22</v>
      </c>
      <c r="B28" s="82"/>
      <c r="C28" s="82"/>
      <c r="D28" s="82"/>
      <c r="E28" s="82"/>
      <c r="F28" s="82"/>
      <c r="G28" s="82"/>
      <c r="H28" s="26">
        <v>0.7</v>
      </c>
    </row>
    <row r="29" spans="1:8" ht="12.75" customHeight="1">
      <c r="A29" s="82" t="s">
        <v>17</v>
      </c>
      <c r="B29" s="82"/>
      <c r="C29" s="82"/>
      <c r="D29" s="82"/>
      <c r="E29" s="82"/>
      <c r="F29" s="82"/>
      <c r="G29" s="82"/>
      <c r="H29" s="26">
        <v>2.19</v>
      </c>
    </row>
    <row r="30" spans="1:8" ht="12.75" customHeight="1">
      <c r="A30" s="90" t="s">
        <v>18</v>
      </c>
      <c r="B30" s="91"/>
      <c r="C30" s="91"/>
      <c r="D30" s="91"/>
      <c r="E30" s="91"/>
      <c r="F30" s="91"/>
      <c r="G30" s="92"/>
      <c r="H30" s="27">
        <f>SUM(H27:H29)</f>
        <v>7.880000000000001</v>
      </c>
    </row>
    <row r="31" spans="1:8" ht="12.75" customHeight="1">
      <c r="A31" s="82"/>
      <c r="B31" s="82"/>
      <c r="C31" s="82"/>
      <c r="D31" s="82"/>
      <c r="E31" s="82"/>
      <c r="F31" s="82"/>
      <c r="G31" s="82"/>
      <c r="H31" s="26"/>
    </row>
    <row r="32" spans="1:8" ht="12.75" customHeight="1">
      <c r="A32" s="82" t="s">
        <v>23</v>
      </c>
      <c r="B32" s="82"/>
      <c r="C32" s="82"/>
      <c r="D32" s="82"/>
      <c r="E32" s="82"/>
      <c r="F32" s="82"/>
      <c r="G32" s="82"/>
      <c r="H32" s="26">
        <v>4.54</v>
      </c>
    </row>
    <row r="33" spans="1:8" ht="12.75" customHeight="1">
      <c r="A33" s="82" t="s">
        <v>24</v>
      </c>
      <c r="B33" s="82"/>
      <c r="C33" s="82"/>
      <c r="D33" s="82"/>
      <c r="E33" s="82"/>
      <c r="F33" s="82"/>
      <c r="G33" s="82"/>
      <c r="H33" s="26">
        <v>0</v>
      </c>
    </row>
    <row r="34" spans="1:8" ht="12.75" customHeight="1">
      <c r="A34" s="82" t="s">
        <v>25</v>
      </c>
      <c r="B34" s="82"/>
      <c r="C34" s="82"/>
      <c r="D34" s="82"/>
      <c r="E34" s="82"/>
      <c r="F34" s="82"/>
      <c r="G34" s="82"/>
      <c r="H34" s="26">
        <v>2.22</v>
      </c>
    </row>
    <row r="35" spans="1:8" ht="12.75" customHeight="1">
      <c r="A35" s="90" t="s">
        <v>19</v>
      </c>
      <c r="B35" s="91"/>
      <c r="C35" s="91"/>
      <c r="D35" s="91"/>
      <c r="E35" s="91"/>
      <c r="F35" s="91"/>
      <c r="G35" s="92"/>
      <c r="H35" s="27">
        <f>SUM(H32:H34)</f>
        <v>6.76</v>
      </c>
    </row>
    <row r="36" spans="1:8" ht="12.75" customHeight="1">
      <c r="A36" s="82"/>
      <c r="B36" s="82"/>
      <c r="C36" s="82"/>
      <c r="D36" s="82"/>
      <c r="E36" s="82"/>
      <c r="F36" s="82"/>
      <c r="G36" s="82"/>
      <c r="H36" s="26"/>
    </row>
    <row r="37" spans="1:8" ht="12.75" customHeight="1">
      <c r="A37" s="90" t="s">
        <v>28</v>
      </c>
      <c r="B37" s="91"/>
      <c r="C37" s="91"/>
      <c r="D37" s="91"/>
      <c r="E37" s="91"/>
      <c r="F37" s="91"/>
      <c r="G37" s="9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92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14454.720000000001</v>
      </c>
      <c r="I42" s="35">
        <v>2.39</v>
      </c>
    </row>
    <row r="43" spans="1:9" ht="34.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3810.2400000000002</v>
      </c>
      <c r="I43" s="35">
        <v>0.63</v>
      </c>
    </row>
    <row r="44" spans="1:9" ht="13.5" customHeight="1">
      <c r="A44" s="88" t="s">
        <v>32</v>
      </c>
      <c r="B44" s="89"/>
      <c r="C44" s="89"/>
      <c r="D44" s="89"/>
      <c r="E44" s="89"/>
      <c r="F44" s="89"/>
      <c r="G44" s="89"/>
      <c r="H44" s="28">
        <f>12*B5*I44</f>
        <v>2056.32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2056.32</v>
      </c>
      <c r="I45" s="35">
        <v>0.34</v>
      </c>
    </row>
    <row r="46" spans="1:9" ht="13.5" customHeight="1">
      <c r="A46" s="88" t="s">
        <v>34</v>
      </c>
      <c r="B46" s="89"/>
      <c r="C46" s="89"/>
      <c r="D46" s="89"/>
      <c r="E46" s="89"/>
      <c r="F46" s="89"/>
      <c r="G46" s="89"/>
      <c r="H46" s="28">
        <f>12*B5*I46</f>
        <v>1088.6399999999999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5322.24</v>
      </c>
      <c r="I47" s="35">
        <v>0.88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1391.04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30179.520000000004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92</v>
      </c>
    </row>
    <row r="52" spans="1:9" ht="24" customHeight="1">
      <c r="A52" s="67" t="s">
        <v>175</v>
      </c>
      <c r="B52" s="68"/>
      <c r="C52" s="68"/>
      <c r="D52" s="68"/>
      <c r="E52" s="68"/>
      <c r="F52" s="68"/>
      <c r="G52" s="69"/>
      <c r="H52" s="28">
        <v>494</v>
      </c>
      <c r="I52" s="35">
        <v>0.7</v>
      </c>
    </row>
    <row r="53" spans="1:8" ht="24.75" customHeight="1">
      <c r="A53" s="74" t="s">
        <v>53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54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55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494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92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v>13245.3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13245.3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92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6410.88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5443.2</v>
      </c>
      <c r="I67" s="35">
        <v>0.9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7620.4800000000005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1451.52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2661.12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907.1999999999999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24494.4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92</v>
      </c>
    </row>
    <row r="75" spans="1:8" ht="36" customHeight="1">
      <c r="A75" s="67" t="s">
        <v>178</v>
      </c>
      <c r="B75" s="68"/>
      <c r="C75" s="68"/>
      <c r="D75" s="68"/>
      <c r="E75" s="68"/>
      <c r="F75" s="68"/>
      <c r="G75" s="69"/>
      <c r="H75" s="41">
        <f>3990.28+1750.12</f>
        <v>5740.4</v>
      </c>
    </row>
    <row r="76" spans="1:8" ht="34.5" customHeight="1">
      <c r="A76" s="74" t="s">
        <v>52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5740.4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92</v>
      </c>
    </row>
    <row r="80" spans="1:8" ht="27.75" customHeight="1">
      <c r="A80" s="67" t="s">
        <v>81</v>
      </c>
      <c r="B80" s="68"/>
      <c r="C80" s="68"/>
      <c r="D80" s="68"/>
      <c r="E80" s="68"/>
      <c r="F80" s="68"/>
      <c r="G80" s="69"/>
      <c r="H80" s="28">
        <v>0</v>
      </c>
    </row>
    <row r="81" spans="1:8" ht="24.75" customHeight="1">
      <c r="A81" s="67" t="s">
        <v>50</v>
      </c>
      <c r="B81" s="68"/>
      <c r="C81" s="68"/>
      <c r="D81" s="68"/>
      <c r="E81" s="68"/>
      <c r="F81" s="68"/>
      <c r="G81" s="69"/>
      <c r="H81" s="28">
        <v>0</v>
      </c>
    </row>
    <row r="82" spans="1:8" ht="27" customHeight="1">
      <c r="A82" s="77" t="s">
        <v>82</v>
      </c>
      <c r="B82" s="80"/>
      <c r="C82" s="80"/>
      <c r="D82" s="80"/>
      <c r="E82" s="80"/>
      <c r="F82" s="80"/>
      <c r="G82" s="81"/>
      <c r="H82" s="28">
        <v>0</v>
      </c>
    </row>
    <row r="83" spans="1:8" ht="24.75" customHeight="1">
      <c r="A83" s="74" t="s">
        <v>177</v>
      </c>
      <c r="B83" s="75"/>
      <c r="C83" s="75"/>
      <c r="D83" s="75"/>
      <c r="E83" s="75"/>
      <c r="F83" s="75"/>
      <c r="G83" s="76"/>
      <c r="H83" s="41">
        <v>549</v>
      </c>
    </row>
    <row r="84" spans="1:8" ht="36" customHeight="1">
      <c r="A84" s="77" t="s">
        <v>176</v>
      </c>
      <c r="B84" s="78"/>
      <c r="C84" s="78"/>
      <c r="D84" s="78"/>
      <c r="E84" s="78"/>
      <c r="F84" s="78"/>
      <c r="G84" s="79"/>
      <c r="H84" s="28">
        <f>805+3460</f>
        <v>4265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4814</v>
      </c>
    </row>
    <row r="86" ht="12.75">
      <c r="H86" s="33"/>
    </row>
    <row r="88" ht="12.75">
      <c r="A88" t="s">
        <v>62</v>
      </c>
    </row>
    <row r="91" ht="0.75" customHeight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46" customFormat="1" ht="12.75" hidden="1">
      <c r="A93" s="42">
        <v>5366</v>
      </c>
      <c r="B93" s="42" t="b">
        <v>0</v>
      </c>
      <c r="C93" s="42">
        <v>5273</v>
      </c>
      <c r="D93" s="43" t="s">
        <v>118</v>
      </c>
      <c r="E93" s="43" t="s">
        <v>119</v>
      </c>
      <c r="F93" s="43" t="s">
        <v>120</v>
      </c>
      <c r="G93" s="42">
        <v>2</v>
      </c>
      <c r="H93" s="42">
        <v>2</v>
      </c>
      <c r="I93" s="43" t="s">
        <v>121</v>
      </c>
      <c r="J93" s="43" t="s">
        <v>122</v>
      </c>
      <c r="K93" s="42">
        <v>1</v>
      </c>
      <c r="L93" s="43" t="s">
        <v>123</v>
      </c>
      <c r="M93" s="43" t="s">
        <v>122</v>
      </c>
      <c r="N93" s="44">
        <v>640</v>
      </c>
      <c r="O93" s="45"/>
      <c r="P93" s="45"/>
      <c r="Q93" s="45"/>
      <c r="R93" s="42" t="b">
        <v>1</v>
      </c>
      <c r="S93" s="43" t="s">
        <v>124</v>
      </c>
      <c r="T93" s="43" t="s">
        <v>122</v>
      </c>
      <c r="U93" s="43" t="s">
        <v>125</v>
      </c>
      <c r="V93" s="43" t="s">
        <v>126</v>
      </c>
      <c r="W93" s="43" t="s">
        <v>127</v>
      </c>
      <c r="X93" s="42" t="b">
        <v>0</v>
      </c>
      <c r="Y93" s="42" t="b">
        <v>0</v>
      </c>
    </row>
    <row r="94" spans="1:25" s="61" customFormat="1" ht="12.75" hidden="1">
      <c r="A94" s="57">
        <v>5208</v>
      </c>
      <c r="B94" s="57" t="b">
        <v>0</v>
      </c>
      <c r="C94" s="57">
        <v>5115</v>
      </c>
      <c r="D94" s="58" t="s">
        <v>128</v>
      </c>
      <c r="E94" s="58" t="s">
        <v>129</v>
      </c>
      <c r="F94" s="58" t="s">
        <v>130</v>
      </c>
      <c r="G94" s="57">
        <v>4</v>
      </c>
      <c r="H94" s="57">
        <v>2</v>
      </c>
      <c r="I94" s="58" t="s">
        <v>131</v>
      </c>
      <c r="J94" s="58" t="s">
        <v>132</v>
      </c>
      <c r="K94" s="57">
        <v>1</v>
      </c>
      <c r="L94" s="58" t="s">
        <v>123</v>
      </c>
      <c r="M94" s="58" t="s">
        <v>122</v>
      </c>
      <c r="N94" s="59">
        <v>3460</v>
      </c>
      <c r="O94" s="60"/>
      <c r="P94" s="60"/>
      <c r="Q94" s="60"/>
      <c r="R94" s="57" t="b">
        <v>1</v>
      </c>
      <c r="S94" s="58" t="s">
        <v>124</v>
      </c>
      <c r="T94" s="58" t="s">
        <v>122</v>
      </c>
      <c r="U94" s="58" t="s">
        <v>125</v>
      </c>
      <c r="V94" s="58" t="s">
        <v>133</v>
      </c>
      <c r="W94" s="58" t="s">
        <v>134</v>
      </c>
      <c r="X94" s="57" t="b">
        <v>0</v>
      </c>
      <c r="Y94" s="57" t="b">
        <v>0</v>
      </c>
    </row>
    <row r="95" spans="1:25" s="46" customFormat="1" ht="12.75" hidden="1">
      <c r="A95" s="42">
        <v>5199</v>
      </c>
      <c r="B95" s="42" t="b">
        <v>0</v>
      </c>
      <c r="C95" s="42">
        <v>5106</v>
      </c>
      <c r="D95" s="43" t="s">
        <v>135</v>
      </c>
      <c r="E95" s="43" t="s">
        <v>136</v>
      </c>
      <c r="F95" s="43" t="s">
        <v>120</v>
      </c>
      <c r="G95" s="42">
        <v>3</v>
      </c>
      <c r="H95" s="42">
        <v>2</v>
      </c>
      <c r="I95" s="43" t="s">
        <v>137</v>
      </c>
      <c r="J95" s="43" t="s">
        <v>138</v>
      </c>
      <c r="K95" s="42">
        <v>1</v>
      </c>
      <c r="L95" s="43" t="s">
        <v>139</v>
      </c>
      <c r="M95" s="43" t="s">
        <v>122</v>
      </c>
      <c r="N95" s="44">
        <v>1000.27</v>
      </c>
      <c r="O95" s="45"/>
      <c r="P95" s="45"/>
      <c r="Q95" s="45"/>
      <c r="R95" s="42" t="b">
        <v>1</v>
      </c>
      <c r="S95" s="43" t="s">
        <v>124</v>
      </c>
      <c r="T95" s="43" t="s">
        <v>122</v>
      </c>
      <c r="U95" s="43" t="s">
        <v>125</v>
      </c>
      <c r="V95" s="43" t="s">
        <v>126</v>
      </c>
      <c r="W95" s="43" t="s">
        <v>140</v>
      </c>
      <c r="X95" s="42" t="b">
        <v>0</v>
      </c>
      <c r="Y95" s="42" t="b">
        <v>0</v>
      </c>
    </row>
    <row r="96" spans="1:25" s="56" customFormat="1" ht="12.75" hidden="1">
      <c r="A96" s="52">
        <v>5130</v>
      </c>
      <c r="B96" s="52" t="b">
        <v>0</v>
      </c>
      <c r="C96" s="52">
        <v>5037</v>
      </c>
      <c r="D96" s="53" t="s">
        <v>141</v>
      </c>
      <c r="E96" s="53" t="s">
        <v>142</v>
      </c>
      <c r="F96" s="53" t="s">
        <v>143</v>
      </c>
      <c r="G96" s="52">
        <v>1</v>
      </c>
      <c r="H96" s="52">
        <v>2</v>
      </c>
      <c r="I96" s="53" t="s">
        <v>144</v>
      </c>
      <c r="J96" s="53" t="s">
        <v>145</v>
      </c>
      <c r="K96" s="52">
        <v>1</v>
      </c>
      <c r="L96" s="53" t="s">
        <v>123</v>
      </c>
      <c r="M96" s="53" t="s">
        <v>122</v>
      </c>
      <c r="N96" s="54">
        <v>3990.28</v>
      </c>
      <c r="O96" s="55"/>
      <c r="P96" s="55"/>
      <c r="Q96" s="55"/>
      <c r="R96" s="52" t="b">
        <v>1</v>
      </c>
      <c r="S96" s="53" t="s">
        <v>124</v>
      </c>
      <c r="T96" s="53" t="s">
        <v>122</v>
      </c>
      <c r="U96" s="53" t="s">
        <v>125</v>
      </c>
      <c r="V96" s="53" t="s">
        <v>126</v>
      </c>
      <c r="W96" s="53" t="s">
        <v>127</v>
      </c>
      <c r="X96" s="52" t="b">
        <v>0</v>
      </c>
      <c r="Y96" s="52" t="b">
        <v>0</v>
      </c>
    </row>
    <row r="97" spans="1:25" s="56" customFormat="1" ht="12.75" hidden="1">
      <c r="A97" s="52">
        <v>5104</v>
      </c>
      <c r="B97" s="52" t="b">
        <v>0</v>
      </c>
      <c r="C97" s="52">
        <v>5011</v>
      </c>
      <c r="D97" s="53" t="s">
        <v>146</v>
      </c>
      <c r="E97" s="53" t="s">
        <v>147</v>
      </c>
      <c r="F97" s="53" t="s">
        <v>148</v>
      </c>
      <c r="G97" s="52">
        <v>1</v>
      </c>
      <c r="H97" s="52">
        <v>3</v>
      </c>
      <c r="I97" s="53" t="s">
        <v>149</v>
      </c>
      <c r="J97" s="53" t="s">
        <v>150</v>
      </c>
      <c r="K97" s="52">
        <v>1</v>
      </c>
      <c r="L97" s="53" t="s">
        <v>123</v>
      </c>
      <c r="M97" s="53" t="s">
        <v>122</v>
      </c>
      <c r="N97" s="54">
        <v>1750.12</v>
      </c>
      <c r="O97" s="55"/>
      <c r="P97" s="55"/>
      <c r="Q97" s="55"/>
      <c r="R97" s="52" t="b">
        <v>1</v>
      </c>
      <c r="S97" s="53" t="s">
        <v>124</v>
      </c>
      <c r="T97" s="53" t="s">
        <v>122</v>
      </c>
      <c r="U97" s="53" t="s">
        <v>125</v>
      </c>
      <c r="V97" s="53" t="s">
        <v>126</v>
      </c>
      <c r="W97" s="53" t="s">
        <v>127</v>
      </c>
      <c r="X97" s="52" t="b">
        <v>0</v>
      </c>
      <c r="Y97" s="52" t="b">
        <v>0</v>
      </c>
    </row>
    <row r="98" spans="1:25" s="66" customFormat="1" ht="12.75" hidden="1">
      <c r="A98" s="62">
        <v>5048</v>
      </c>
      <c r="B98" s="62" t="b">
        <v>0</v>
      </c>
      <c r="C98" s="62">
        <v>4955</v>
      </c>
      <c r="D98" s="63" t="s">
        <v>151</v>
      </c>
      <c r="E98" s="63" t="s">
        <v>119</v>
      </c>
      <c r="F98" s="63" t="s">
        <v>152</v>
      </c>
      <c r="G98" s="62">
        <v>1</v>
      </c>
      <c r="H98" s="62">
        <v>1</v>
      </c>
      <c r="I98" s="63" t="s">
        <v>153</v>
      </c>
      <c r="J98" s="63" t="s">
        <v>154</v>
      </c>
      <c r="K98" s="62">
        <v>1</v>
      </c>
      <c r="L98" s="63" t="s">
        <v>123</v>
      </c>
      <c r="M98" s="63" t="s">
        <v>122</v>
      </c>
      <c r="N98" s="64">
        <v>805</v>
      </c>
      <c r="O98" s="65"/>
      <c r="P98" s="65"/>
      <c r="Q98" s="65"/>
      <c r="R98" s="62" t="b">
        <v>1</v>
      </c>
      <c r="S98" s="63" t="s">
        <v>124</v>
      </c>
      <c r="T98" s="63" t="s">
        <v>122</v>
      </c>
      <c r="U98" s="63" t="s">
        <v>125</v>
      </c>
      <c r="V98" s="63" t="s">
        <v>133</v>
      </c>
      <c r="W98" s="63" t="s">
        <v>155</v>
      </c>
      <c r="X98" s="62" t="b">
        <v>0</v>
      </c>
      <c r="Y98" s="62" t="b">
        <v>0</v>
      </c>
    </row>
    <row r="99" spans="1:25" s="46" customFormat="1" ht="12.75" hidden="1">
      <c r="A99" s="42">
        <v>4428</v>
      </c>
      <c r="B99" s="42" t="b">
        <v>0</v>
      </c>
      <c r="C99" s="42">
        <v>4341</v>
      </c>
      <c r="D99" s="43" t="s">
        <v>156</v>
      </c>
      <c r="E99" s="43" t="s">
        <v>136</v>
      </c>
      <c r="F99" s="43" t="s">
        <v>119</v>
      </c>
      <c r="G99" s="42">
        <v>1</v>
      </c>
      <c r="H99" s="42">
        <v>3</v>
      </c>
      <c r="I99" s="43" t="s">
        <v>157</v>
      </c>
      <c r="J99" s="43" t="s">
        <v>122</v>
      </c>
      <c r="K99" s="42">
        <v>1</v>
      </c>
      <c r="L99" s="43" t="s">
        <v>139</v>
      </c>
      <c r="M99" s="43" t="s">
        <v>122</v>
      </c>
      <c r="N99" s="44">
        <v>320</v>
      </c>
      <c r="O99" s="45"/>
      <c r="P99" s="45"/>
      <c r="Q99" s="45"/>
      <c r="R99" s="42" t="b">
        <v>1</v>
      </c>
      <c r="S99" s="43" t="s">
        <v>124</v>
      </c>
      <c r="T99" s="43" t="s">
        <v>122</v>
      </c>
      <c r="U99" s="43" t="s">
        <v>125</v>
      </c>
      <c r="V99" s="43" t="s">
        <v>126</v>
      </c>
      <c r="W99" s="43" t="s">
        <v>140</v>
      </c>
      <c r="X99" s="42" t="b">
        <v>0</v>
      </c>
      <c r="Y99" s="42" t="b">
        <v>0</v>
      </c>
    </row>
    <row r="100" spans="1:25" s="46" customFormat="1" ht="12.75" hidden="1">
      <c r="A100" s="42">
        <v>4414</v>
      </c>
      <c r="B100" s="42" t="b">
        <v>0</v>
      </c>
      <c r="C100" s="42">
        <v>4327</v>
      </c>
      <c r="D100" s="43" t="s">
        <v>158</v>
      </c>
      <c r="E100" s="43" t="s">
        <v>159</v>
      </c>
      <c r="F100" s="43" t="s">
        <v>160</v>
      </c>
      <c r="G100" s="45"/>
      <c r="H100" s="42">
        <v>3</v>
      </c>
      <c r="I100" s="43" t="s">
        <v>161</v>
      </c>
      <c r="J100" s="43" t="s">
        <v>122</v>
      </c>
      <c r="K100" s="42">
        <v>1</v>
      </c>
      <c r="L100" s="43" t="s">
        <v>123</v>
      </c>
      <c r="M100" s="43" t="s">
        <v>122</v>
      </c>
      <c r="N100" s="44">
        <v>320</v>
      </c>
      <c r="O100" s="45"/>
      <c r="P100" s="45"/>
      <c r="Q100" s="45"/>
      <c r="R100" s="42" t="b">
        <v>1</v>
      </c>
      <c r="S100" s="43" t="s">
        <v>124</v>
      </c>
      <c r="T100" s="43" t="s">
        <v>122</v>
      </c>
      <c r="U100" s="43" t="s">
        <v>125</v>
      </c>
      <c r="V100" s="43" t="s">
        <v>126</v>
      </c>
      <c r="W100" s="43" t="s">
        <v>140</v>
      </c>
      <c r="X100" s="42" t="b">
        <v>0</v>
      </c>
      <c r="Y100" s="42" t="b">
        <v>0</v>
      </c>
    </row>
    <row r="101" spans="1:25" s="51" customFormat="1" ht="12.75" hidden="1">
      <c r="A101" s="47">
        <v>4387</v>
      </c>
      <c r="B101" s="47" t="b">
        <v>0</v>
      </c>
      <c r="C101" s="47">
        <v>4300</v>
      </c>
      <c r="D101" s="48" t="s">
        <v>162</v>
      </c>
      <c r="E101" s="48" t="s">
        <v>152</v>
      </c>
      <c r="F101" s="48" t="s">
        <v>120</v>
      </c>
      <c r="G101" s="47">
        <v>1</v>
      </c>
      <c r="H101" s="47">
        <v>2</v>
      </c>
      <c r="I101" s="48" t="s">
        <v>163</v>
      </c>
      <c r="J101" s="48" t="s">
        <v>122</v>
      </c>
      <c r="K101" s="47">
        <v>1</v>
      </c>
      <c r="L101" s="48" t="s">
        <v>123</v>
      </c>
      <c r="M101" s="48" t="s">
        <v>122</v>
      </c>
      <c r="N101" s="49">
        <v>494</v>
      </c>
      <c r="O101" s="50"/>
      <c r="P101" s="50"/>
      <c r="Q101" s="50"/>
      <c r="R101" s="47" t="b">
        <v>1</v>
      </c>
      <c r="S101" s="48" t="s">
        <v>124</v>
      </c>
      <c r="T101" s="48" t="s">
        <v>122</v>
      </c>
      <c r="U101" s="48" t="s">
        <v>125</v>
      </c>
      <c r="V101" s="48" t="s">
        <v>133</v>
      </c>
      <c r="W101" s="48" t="s">
        <v>155</v>
      </c>
      <c r="X101" s="47" t="b">
        <v>0</v>
      </c>
      <c r="Y101" s="47" t="b">
        <v>0</v>
      </c>
    </row>
    <row r="102" spans="1:25" s="46" customFormat="1" ht="12.75" hidden="1">
      <c r="A102" s="42">
        <v>4782</v>
      </c>
      <c r="B102" s="42" t="b">
        <v>0</v>
      </c>
      <c r="C102" s="42">
        <v>4691</v>
      </c>
      <c r="D102" s="43" t="s">
        <v>164</v>
      </c>
      <c r="E102" s="43" t="s">
        <v>142</v>
      </c>
      <c r="F102" s="43" t="s">
        <v>143</v>
      </c>
      <c r="G102" s="42">
        <v>1</v>
      </c>
      <c r="H102" s="42">
        <v>1</v>
      </c>
      <c r="I102" s="43" t="s">
        <v>165</v>
      </c>
      <c r="J102" s="43" t="s">
        <v>122</v>
      </c>
      <c r="K102" s="42">
        <v>1</v>
      </c>
      <c r="L102" s="43" t="s">
        <v>139</v>
      </c>
      <c r="M102" s="43" t="s">
        <v>122</v>
      </c>
      <c r="N102" s="44">
        <v>260</v>
      </c>
      <c r="O102" s="45"/>
      <c r="P102" s="45"/>
      <c r="Q102" s="45"/>
      <c r="R102" s="42" t="b">
        <v>1</v>
      </c>
      <c r="S102" s="43" t="s">
        <v>124</v>
      </c>
      <c r="T102" s="43" t="s">
        <v>122</v>
      </c>
      <c r="U102" s="43" t="s">
        <v>125</v>
      </c>
      <c r="V102" s="43" t="s">
        <v>133</v>
      </c>
      <c r="W102" s="43" t="s">
        <v>166</v>
      </c>
      <c r="X102" s="42" t="b">
        <v>0</v>
      </c>
      <c r="Y102" s="42" t="b">
        <v>0</v>
      </c>
    </row>
    <row r="103" spans="1:25" s="61" customFormat="1" ht="12.75" hidden="1">
      <c r="A103" s="57">
        <v>4665</v>
      </c>
      <c r="B103" s="57" t="b">
        <v>0</v>
      </c>
      <c r="C103" s="57">
        <v>4575</v>
      </c>
      <c r="D103" s="58" t="s">
        <v>167</v>
      </c>
      <c r="E103" s="58" t="s">
        <v>168</v>
      </c>
      <c r="F103" s="58" t="s">
        <v>130</v>
      </c>
      <c r="G103" s="57">
        <v>1</v>
      </c>
      <c r="H103" s="57">
        <v>2</v>
      </c>
      <c r="I103" s="58" t="s">
        <v>169</v>
      </c>
      <c r="J103" s="58" t="s">
        <v>170</v>
      </c>
      <c r="K103" s="57">
        <v>1</v>
      </c>
      <c r="L103" s="58" t="s">
        <v>123</v>
      </c>
      <c r="M103" s="58" t="s">
        <v>122</v>
      </c>
      <c r="N103" s="59">
        <v>549</v>
      </c>
      <c r="O103" s="60"/>
      <c r="P103" s="60"/>
      <c r="Q103" s="60"/>
      <c r="R103" s="57" t="b">
        <v>1</v>
      </c>
      <c r="S103" s="58" t="s">
        <v>124</v>
      </c>
      <c r="T103" s="58" t="s">
        <v>122</v>
      </c>
      <c r="U103" s="58" t="s">
        <v>125</v>
      </c>
      <c r="V103" s="58" t="s">
        <v>126</v>
      </c>
      <c r="W103" s="58" t="s">
        <v>171</v>
      </c>
      <c r="X103" s="57" t="b">
        <v>0</v>
      </c>
      <c r="Y103" s="57" t="b">
        <v>0</v>
      </c>
    </row>
    <row r="104" spans="1:25" s="46" customFormat="1" ht="12.75" hidden="1">
      <c r="A104" s="42">
        <v>4660</v>
      </c>
      <c r="B104" s="42" t="b">
        <v>0</v>
      </c>
      <c r="C104" s="42">
        <v>4570</v>
      </c>
      <c r="D104" s="43" t="s">
        <v>167</v>
      </c>
      <c r="E104" s="43" t="s">
        <v>172</v>
      </c>
      <c r="F104" s="43" t="s">
        <v>130</v>
      </c>
      <c r="G104" s="42">
        <v>1</v>
      </c>
      <c r="H104" s="42">
        <v>1</v>
      </c>
      <c r="I104" s="43" t="s">
        <v>173</v>
      </c>
      <c r="J104" s="43" t="s">
        <v>174</v>
      </c>
      <c r="K104" s="42">
        <v>1</v>
      </c>
      <c r="L104" s="43" t="s">
        <v>139</v>
      </c>
      <c r="M104" s="43" t="s">
        <v>122</v>
      </c>
      <c r="N104" s="44">
        <v>670</v>
      </c>
      <c r="O104" s="45"/>
      <c r="P104" s="45"/>
      <c r="Q104" s="45"/>
      <c r="R104" s="42" t="b">
        <v>1</v>
      </c>
      <c r="S104" s="43" t="s">
        <v>124</v>
      </c>
      <c r="T104" s="43" t="s">
        <v>122</v>
      </c>
      <c r="U104" s="43" t="s">
        <v>125</v>
      </c>
      <c r="V104" s="43" t="s">
        <v>126</v>
      </c>
      <c r="W104" s="43" t="s">
        <v>140</v>
      </c>
      <c r="X104" s="42" t="b">
        <v>0</v>
      </c>
      <c r="Y104" s="42" t="b">
        <v>0</v>
      </c>
    </row>
    <row r="105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6" t="s">
        <v>68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70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75297.84+13245.12</f>
        <v>88542.95999999999</v>
      </c>
      <c r="C15" s="20">
        <f>0</f>
        <v>0</v>
      </c>
      <c r="D15" s="20">
        <f>SUM(B15:C15)</f>
        <v>88542.95999999999</v>
      </c>
      <c r="E15" s="1"/>
      <c r="F15" s="1"/>
      <c r="G15" s="1"/>
      <c r="H15" s="1"/>
    </row>
    <row r="16" spans="1:8" ht="12.75">
      <c r="A16" s="5" t="s">
        <v>73</v>
      </c>
      <c r="B16" s="20">
        <f>50336.91+9058.63</f>
        <v>59395.54</v>
      </c>
      <c r="C16" s="20">
        <f>661.58+51.06</f>
        <v>712.6400000000001</v>
      </c>
      <c r="D16" s="20">
        <f>SUM(B16:C16)</f>
        <v>60108.18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58895.72</v>
      </c>
      <c r="C17" s="20">
        <f>H72+H77+H85</f>
        <v>28590.51</v>
      </c>
      <c r="D17" s="20">
        <f>SUM(B17:C17)</f>
        <v>87486.23</v>
      </c>
      <c r="E17" s="1"/>
      <c r="F17" s="1"/>
      <c r="G17" s="1"/>
      <c r="H17" s="1"/>
    </row>
    <row r="18" spans="1:8" ht="12.75">
      <c r="A18" s="5" t="s">
        <v>75</v>
      </c>
      <c r="B18" s="38">
        <f>B16-B17</f>
        <v>499.8199999999997</v>
      </c>
      <c r="C18" s="38">
        <f>C16-C17</f>
        <v>-27877.87</v>
      </c>
      <c r="D18" s="38">
        <f>SUM(B18:C18)</f>
        <v>-27378.05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-27378.05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-53119.08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-80497.13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3" t="s">
        <v>61</v>
      </c>
      <c r="B26" s="94"/>
      <c r="C26" s="94"/>
      <c r="D26" s="94"/>
      <c r="E26" s="94"/>
      <c r="F26" s="94"/>
      <c r="G26" s="94"/>
      <c r="H26" s="25" t="s">
        <v>20</v>
      </c>
    </row>
    <row r="27" spans="1:8" ht="12.75" customHeight="1">
      <c r="A27" s="82" t="s">
        <v>21</v>
      </c>
      <c r="B27" s="82"/>
      <c r="C27" s="82"/>
      <c r="D27" s="82"/>
      <c r="E27" s="82"/>
      <c r="F27" s="82"/>
      <c r="G27" s="82"/>
      <c r="H27" s="26">
        <v>4.99</v>
      </c>
    </row>
    <row r="28" spans="1:8" ht="12.75" customHeight="1">
      <c r="A28" s="82" t="s">
        <v>22</v>
      </c>
      <c r="B28" s="82"/>
      <c r="C28" s="82"/>
      <c r="D28" s="82"/>
      <c r="E28" s="82"/>
      <c r="F28" s="82"/>
      <c r="G28" s="82"/>
      <c r="H28" s="26">
        <v>0.7</v>
      </c>
    </row>
    <row r="29" spans="1:8" ht="12.75" customHeight="1">
      <c r="A29" s="82" t="s">
        <v>17</v>
      </c>
      <c r="B29" s="82"/>
      <c r="C29" s="82"/>
      <c r="D29" s="82"/>
      <c r="E29" s="82"/>
      <c r="F29" s="82"/>
      <c r="G29" s="82"/>
      <c r="H29" s="26">
        <v>2.19</v>
      </c>
    </row>
    <row r="30" spans="1:8" ht="12.75" customHeight="1">
      <c r="A30" s="90" t="s">
        <v>18</v>
      </c>
      <c r="B30" s="91"/>
      <c r="C30" s="91"/>
      <c r="D30" s="91"/>
      <c r="E30" s="91"/>
      <c r="F30" s="91"/>
      <c r="G30" s="92"/>
      <c r="H30" s="27">
        <f>SUM(H27:H29)</f>
        <v>7.880000000000001</v>
      </c>
    </row>
    <row r="31" spans="1:8" ht="12.75" customHeight="1">
      <c r="A31" s="82"/>
      <c r="B31" s="82"/>
      <c r="C31" s="82"/>
      <c r="D31" s="82"/>
      <c r="E31" s="82"/>
      <c r="F31" s="82"/>
      <c r="G31" s="82"/>
      <c r="H31" s="26"/>
    </row>
    <row r="32" spans="1:8" ht="12.75" customHeight="1">
      <c r="A32" s="82" t="s">
        <v>23</v>
      </c>
      <c r="B32" s="82"/>
      <c r="C32" s="82"/>
      <c r="D32" s="82"/>
      <c r="E32" s="82"/>
      <c r="F32" s="82"/>
      <c r="G32" s="82"/>
      <c r="H32" s="26">
        <v>4.54</v>
      </c>
    </row>
    <row r="33" spans="1:8" ht="12.75" customHeight="1">
      <c r="A33" s="82" t="s">
        <v>24</v>
      </c>
      <c r="B33" s="82"/>
      <c r="C33" s="82"/>
      <c r="D33" s="82"/>
      <c r="E33" s="82"/>
      <c r="F33" s="82"/>
      <c r="G33" s="82"/>
      <c r="H33" s="26">
        <v>0</v>
      </c>
    </row>
    <row r="34" spans="1:8" ht="12.75" customHeight="1">
      <c r="A34" s="82" t="s">
        <v>25</v>
      </c>
      <c r="B34" s="82"/>
      <c r="C34" s="82"/>
      <c r="D34" s="82"/>
      <c r="E34" s="82"/>
      <c r="F34" s="82"/>
      <c r="G34" s="82"/>
      <c r="H34" s="26">
        <v>2.22</v>
      </c>
    </row>
    <row r="35" spans="1:8" ht="12.75" customHeight="1">
      <c r="A35" s="90" t="s">
        <v>19</v>
      </c>
      <c r="B35" s="91"/>
      <c r="C35" s="91"/>
      <c r="D35" s="91"/>
      <c r="E35" s="91"/>
      <c r="F35" s="91"/>
      <c r="G35" s="92"/>
      <c r="H35" s="27">
        <f>SUM(H32:H34)</f>
        <v>6.76</v>
      </c>
    </row>
    <row r="36" spans="1:8" ht="12.75" customHeight="1">
      <c r="A36" s="82"/>
      <c r="B36" s="82"/>
      <c r="C36" s="82"/>
      <c r="D36" s="82"/>
      <c r="E36" s="82"/>
      <c r="F36" s="82"/>
      <c r="G36" s="82"/>
      <c r="H36" s="26"/>
    </row>
    <row r="37" spans="1:8" ht="12.75" customHeight="1">
      <c r="A37" s="90" t="s">
        <v>28</v>
      </c>
      <c r="B37" s="91"/>
      <c r="C37" s="91"/>
      <c r="D37" s="91"/>
      <c r="E37" s="91"/>
      <c r="F37" s="91"/>
      <c r="G37" s="9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69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14454.720000000001</v>
      </c>
      <c r="I42" s="35">
        <v>2.39</v>
      </c>
    </row>
    <row r="43" spans="1:9" ht="24.7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3810.2400000000002</v>
      </c>
      <c r="I43" s="35">
        <v>0.63</v>
      </c>
    </row>
    <row r="44" spans="1:9" ht="13.5" customHeight="1">
      <c r="A44" s="88" t="s">
        <v>32</v>
      </c>
      <c r="B44" s="89"/>
      <c r="C44" s="89"/>
      <c r="D44" s="89"/>
      <c r="E44" s="89"/>
      <c r="F44" s="89"/>
      <c r="G44" s="89"/>
      <c r="H44" s="28">
        <f>12*B5*I44</f>
        <v>2056.32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2056.32</v>
      </c>
      <c r="I45" s="35">
        <v>0.34</v>
      </c>
    </row>
    <row r="46" spans="1:9" ht="13.5" customHeight="1">
      <c r="A46" s="88" t="s">
        <v>34</v>
      </c>
      <c r="B46" s="89"/>
      <c r="C46" s="89"/>
      <c r="D46" s="89"/>
      <c r="E46" s="89"/>
      <c r="F46" s="89"/>
      <c r="G46" s="89"/>
      <c r="H46" s="28">
        <f>12*B5*I46</f>
        <v>1088.6399999999999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5322.24</v>
      </c>
      <c r="I47" s="35">
        <v>0.88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1391.04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30179.520000000004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69</v>
      </c>
    </row>
    <row r="52" spans="1:9" ht="24" customHeight="1">
      <c r="A52" s="67" t="s">
        <v>76</v>
      </c>
      <c r="B52" s="68"/>
      <c r="C52" s="68"/>
      <c r="D52" s="68"/>
      <c r="E52" s="68"/>
      <c r="F52" s="68"/>
      <c r="G52" s="69"/>
      <c r="H52" s="28">
        <f>950+586*24.78</f>
        <v>15471.08</v>
      </c>
      <c r="I52" s="35">
        <v>0.7</v>
      </c>
    </row>
    <row r="53" spans="1:8" ht="24.75" customHeight="1">
      <c r="A53" s="74" t="s">
        <v>53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54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55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15471.08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69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f>12*B5*I59</f>
        <v>13245.119999999999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13245.119999999999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69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6410.88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4536</v>
      </c>
      <c r="I67" s="35">
        <v>0.75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7620.4800000000005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1451.52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2661.12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907.1999999999999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23587.2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69</v>
      </c>
    </row>
    <row r="75" spans="1:8" ht="40.5" customHeight="1">
      <c r="A75" s="67" t="s">
        <v>77</v>
      </c>
      <c r="B75" s="68"/>
      <c r="C75" s="68"/>
      <c r="D75" s="68"/>
      <c r="E75" s="68"/>
      <c r="F75" s="68"/>
      <c r="G75" s="69"/>
      <c r="H75" s="28">
        <v>2667.46</v>
      </c>
    </row>
    <row r="76" spans="1:8" ht="34.5" customHeight="1">
      <c r="A76" s="74" t="s">
        <v>52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2667.46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69</v>
      </c>
    </row>
    <row r="80" spans="1:8" ht="27.75" customHeight="1">
      <c r="A80" s="67" t="s">
        <v>80</v>
      </c>
      <c r="B80" s="68"/>
      <c r="C80" s="68"/>
      <c r="D80" s="68"/>
      <c r="E80" s="68"/>
      <c r="F80" s="68"/>
      <c r="G80" s="69"/>
      <c r="H80" s="28">
        <v>0</v>
      </c>
    </row>
    <row r="81" spans="1:8" ht="24.75" customHeight="1">
      <c r="A81" s="67" t="s">
        <v>50</v>
      </c>
      <c r="B81" s="68"/>
      <c r="C81" s="68"/>
      <c r="D81" s="68"/>
      <c r="E81" s="68"/>
      <c r="F81" s="68"/>
      <c r="G81" s="69"/>
      <c r="H81" s="28">
        <v>0</v>
      </c>
    </row>
    <row r="82" spans="1:8" ht="27" customHeight="1">
      <c r="A82" s="77" t="s">
        <v>78</v>
      </c>
      <c r="B82" s="80"/>
      <c r="C82" s="80"/>
      <c r="D82" s="80"/>
      <c r="E82" s="80"/>
      <c r="F82" s="80"/>
      <c r="G82" s="81"/>
      <c r="H82" s="28">
        <v>0</v>
      </c>
    </row>
    <row r="83" spans="1:8" ht="24.75" customHeight="1">
      <c r="A83" s="74" t="s">
        <v>51</v>
      </c>
      <c r="B83" s="75"/>
      <c r="C83" s="75"/>
      <c r="D83" s="75"/>
      <c r="E83" s="75"/>
      <c r="F83" s="75"/>
      <c r="G83" s="76"/>
      <c r="H83" s="28">
        <v>0</v>
      </c>
    </row>
    <row r="84" spans="1:8" ht="63" customHeight="1">
      <c r="A84" s="77" t="s">
        <v>79</v>
      </c>
      <c r="B84" s="78"/>
      <c r="C84" s="78"/>
      <c r="D84" s="78"/>
      <c r="E84" s="78"/>
      <c r="F84" s="78"/>
      <c r="G84" s="79"/>
      <c r="H84" s="28">
        <f>324.6+962.5+108+362+348.75+230</f>
        <v>2335.85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2335.85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2015-04-09T02:27:07Z</dcterms:modified>
  <cp:category/>
  <cp:version/>
  <cp:contentType/>
  <cp:contentStatus/>
</cp:coreProperties>
</file>