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<sst xmlns="http://schemas.openxmlformats.org/spreadsheetml/2006/main" count="258" uniqueCount="147">
  <si>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</si>
  <si>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</si>
  <si>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</si>
  <si>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</si>
  <si>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</si>
  <si>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</si>
  <si>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</si>
  <si>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</si>
  <si>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</si>
  <si>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</si>
  <si>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</si>
  <si>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</si>
  <si>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</si>
  <si>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</si>
  <si>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</si>
  <si>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</si>
  <si>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</si>
  <si>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</si>
  <si>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</si>
  <si>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</si>
  <si>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</si>
  <si>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</si>
  <si>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</si>
  <si>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</si>
  <si>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</si>
  <si>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</si>
  <si>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</si>
  <si>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</si>
  <si>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</si>
  <si>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</si>
  <si>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</si>
  <si>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</si>
  <si>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</si>
  <si>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</si>
  <si>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</si>
  <si>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</si>
  <si>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</si>
  <si>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</si>
  <si>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</si>
  <si>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</si>
  <si>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</si>
  <si>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</si>
  <si>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</si>
  <si>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</si>
  <si>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</si>
  <si>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</si>
  <si>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</si>
  <si>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</si>
  <si>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</si>
  <si>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</si>
  <si>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</si>
  <si>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</si>
  <si>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</si>
  <si>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</si>
  <si>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</si>
  <si>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</si>
  <si>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</si>
  <si>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</si>
  <si>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</si>
  <si>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</si>
  <si>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</si>
  <si>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 руб/кв.м/мес</t>
  </si>
  <si>
    <t>5,88 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</si>
  <si>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</si>
  <si>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</si>
  <si>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Директор ООО "УК "Ленинский массив"______________________________В.П.Карелин</t>
  </si>
  <si>
    <t>ул. Большая Подгорная,218</t>
  </si>
  <si>
    <t>393,9</t>
  </si>
  <si>
    <t>8 шт.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</si>
  <si>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</si>
  <si>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</si>
  <si>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</si>
  <si>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</si>
  <si>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</si>
  <si>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</si>
  <si>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</si>
  <si>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  <r>
      <rPr>
        <b/>
        <sz val="8"/>
        <rFont val="Arial Cyr"/>
        <family val="0"/>
      </rPr>
      <t xml:space="preserve">Монтаж эл.оборудования с выносом эл.счетчиков-октябрь                                                                                                  </t>
    </r>
  </si>
  <si>
    <t>23 чел.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</si>
  <si>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</si>
  <si>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-  </t>
    </r>
    <r>
      <rPr>
        <b/>
        <sz val="8"/>
        <rFont val="Arial Cyr"/>
        <family val="0"/>
      </rPr>
      <t xml:space="preserve">Вывоз мусора с контейнерной площадки - май, июнь, июль,август,сентябрь                                                                                                           –Очистка территории от мусора- апрель,май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</si>
  <si>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 xml:space="preserve"> Сброс снега с кровли- февраль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Скол сосулек с кровли-январь,декабрь</t>
    </r>
  </si>
  <si>
    <t>по содержанию и ремонту общего имущества в многоквартирном доме за период: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</si>
  <si>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</si>
  <si>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</si>
  <si>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</si>
  <si>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</si>
  <si>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</si>
  <si>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</si>
  <si>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</si>
  <si>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</si>
  <si>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</si>
  <si>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</si>
  <si>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</si>
  <si>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</si>
  <si>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</si>
  <si>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</si>
  <si>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</si>
  <si>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</si>
  <si>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</si>
  <si>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</si>
  <si>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</si>
  <si>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</si>
  <si>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</si>
  <si>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</si>
  <si>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</si>
  <si>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</si>
  <si>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</si>
  <si>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</si>
  <si>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</si>
  <si>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</si>
  <si>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</si>
  <si>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</si>
  <si>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</si>
  <si>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</si>
  <si>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</si>
  <si>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23.12.14</t>
  </si>
  <si>
    <t>13:00</t>
  </si>
  <si>
    <t>14:00</t>
  </si>
  <si>
    <t>Осмотр э/счётчика. Пломба не нарушена.</t>
  </si>
  <si>
    <t/>
  </si>
  <si>
    <t>квартира</t>
  </si>
  <si>
    <t>ул.Б.Подгорная,218</t>
  </si>
  <si>
    <t>Содержание общего имущества</t>
  </si>
  <si>
    <t>СОИ (работы)</t>
  </si>
  <si>
    <t>Технический надзор</t>
  </si>
  <si>
    <t>14.11.14</t>
  </si>
  <si>
    <t>08:00</t>
  </si>
  <si>
    <t>10:00</t>
  </si>
  <si>
    <t>Очистка территории контейнерной площадки от мусора. Площадь 392,9 кв.м.</t>
  </si>
  <si>
    <t>Спецтехника: фронтальный погрузчик - 1300 р/ч, а/м КАМАЗ - 1200 р/ч, рабочие - 220 р/ч. См.наряд № 5551.</t>
  </si>
  <si>
    <t>мн.дом</t>
  </si>
  <si>
    <t>Санитарная очистка придомовой территории</t>
  </si>
  <si>
    <t>28.10.14</t>
  </si>
  <si>
    <t>15:00</t>
  </si>
  <si>
    <t>Составлен акт осмотра.</t>
  </si>
  <si>
    <t>21.07.14</t>
  </si>
  <si>
    <t>11:00</t>
  </si>
  <si>
    <t>Скос травы на придомовой территории на площади 40 кв.м.</t>
  </si>
  <si>
    <t>бензин - 0,6л/час.</t>
  </si>
  <si>
    <t>Сезонные работы</t>
  </si>
  <si>
    <t>16.01.14</t>
  </si>
  <si>
    <t>Сброс снега - навесы - 12 м/п, козырёк - 3 кв.м.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</si>
  <si>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</si>
  <si>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 xml:space="preserve"> 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</si>
  <si>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-  </t>
    </r>
    <r>
      <rPr>
        <b/>
        <sz val="8"/>
        <rFont val="Arial Cyr"/>
        <family val="0"/>
      </rPr>
      <t xml:space="preserve">Вывоз мусора с контейнерной площадки (июль, ноябрь)                                                                                                           </t>
    </r>
  </si>
  <si>
    <t>очистка КП</t>
  </si>
  <si>
    <t>5,19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</si>
</sst>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3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0" fillId="0" borderId="15" xfId="0" applyNumberFormat="1" applyFont="1" applyBorder="1" applyAlignment="1">
      <alignment vertical="top" wrapText="1"/>
    </xf>
    <xf numFmtId="0" fontId="10" fillId="0" borderId="16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1" borderId="14" xfId="0" applyFont="1" applyFill="1" applyBorder="1" applyAlignment="1">
      <alignment horizontal="center"/>
    </xf>
    <xf numFmtId="0" fontId="16" fillId="31" borderId="15" xfId="0" applyFont="1" applyFill="1" applyBorder="1" applyAlignment="1">
      <alignment horizontal="center"/>
    </xf>
    <xf numFmtId="0" fontId="16" fillId="31" borderId="16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8"/>
  <sheetViews>
    <sheetView tabSelected="1" workbookViewId="0" topLeftCell="A78">
      <selection activeCell="I17" sqref="I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</cols>
  <sheetData>
    <row r="1" spans="1:9" ht="15.75">
      <c r="A1" s="87" t="s">
        <v>69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81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146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82</v>
      </c>
      <c r="B15" s="20">
        <f>10351.62+24532.02</f>
        <v>34883.64</v>
      </c>
      <c r="C15" s="20">
        <v>27793.68</v>
      </c>
      <c r="D15" s="20">
        <f>SUM(B15:C15)</f>
        <v>62677.32</v>
      </c>
      <c r="E15" s="1"/>
      <c r="F15" s="1"/>
      <c r="G15" s="1"/>
      <c r="H15" s="1"/>
    </row>
    <row r="16" spans="1:8" ht="12.75">
      <c r="A16" s="24" t="s">
        <v>83</v>
      </c>
      <c r="B16" s="20">
        <f>11439.09+26873.88+18102.43</f>
        <v>56415.4</v>
      </c>
      <c r="C16" s="20">
        <v>32025.52</v>
      </c>
      <c r="D16" s="20">
        <f>SUM(B16:C16)</f>
        <v>88440.92</v>
      </c>
      <c r="E16" s="1"/>
      <c r="F16" s="1"/>
      <c r="G16" s="1"/>
      <c r="H16" s="1"/>
    </row>
    <row r="17" spans="1:8" ht="12.75">
      <c r="A17" s="5" t="s">
        <v>84</v>
      </c>
      <c r="B17" s="43">
        <f>H49+H56+H61</f>
        <v>34006.94</v>
      </c>
      <c r="C17" s="43">
        <f>H72+H77+H85</f>
        <v>23713.260000000002</v>
      </c>
      <c r="D17" s="43">
        <f>SUM(B17:C17)</f>
        <v>57720.200000000004</v>
      </c>
      <c r="E17" s="1"/>
      <c r="F17" s="1"/>
      <c r="G17" s="1"/>
      <c r="H17" s="1"/>
    </row>
    <row r="18" spans="1:8" ht="12.75">
      <c r="A18" s="5" t="s">
        <v>85</v>
      </c>
      <c r="B18" s="40">
        <f>B16-B17</f>
        <v>22408.46</v>
      </c>
      <c r="C18" s="40">
        <f>C16-C17</f>
        <v>8312.259999999998</v>
      </c>
      <c r="D18" s="40">
        <f>SUM(B18:C18)</f>
        <v>30720.719999999998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86</v>
      </c>
      <c r="D20" s="41">
        <f>D18</f>
        <v>30720.719999999998</v>
      </c>
      <c r="H20" s="8"/>
    </row>
    <row r="21" spans="2:8" ht="6.75" customHeight="1">
      <c r="B21" s="22"/>
      <c r="C21" s="22"/>
      <c r="D21" s="42"/>
      <c r="H21" s="8"/>
    </row>
    <row r="22" spans="1:8" ht="12.75">
      <c r="A22" s="11"/>
      <c r="B22" s="22"/>
      <c r="C22" s="23" t="s">
        <v>87</v>
      </c>
      <c r="D22" s="41">
        <v>-77273.40199999999</v>
      </c>
      <c r="H22" s="8"/>
    </row>
    <row r="23" spans="2:8" ht="5.25" customHeight="1">
      <c r="B23" s="22"/>
      <c r="C23" s="22"/>
      <c r="D23" s="42"/>
      <c r="H23" s="8"/>
    </row>
    <row r="24" spans="1:8" ht="12.75">
      <c r="A24" s="11"/>
      <c r="B24" s="22"/>
      <c r="C24" s="23" t="s">
        <v>88</v>
      </c>
      <c r="D24" s="41">
        <f>D20+D22</f>
        <v>-46552.681999999986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4" t="s">
        <v>60</v>
      </c>
      <c r="B26" s="95"/>
      <c r="C26" s="95"/>
      <c r="D26" s="95"/>
      <c r="E26" s="95"/>
      <c r="F26" s="95"/>
      <c r="G26" s="95"/>
      <c r="H26" s="25" t="s">
        <v>20</v>
      </c>
    </row>
    <row r="27" spans="1:8" ht="12.75" customHeight="1">
      <c r="A27" s="83" t="s">
        <v>21</v>
      </c>
      <c r="B27" s="83"/>
      <c r="C27" s="83"/>
      <c r="D27" s="83"/>
      <c r="E27" s="83"/>
      <c r="F27" s="83"/>
      <c r="G27" s="83"/>
      <c r="H27" s="26">
        <v>5.2</v>
      </c>
    </row>
    <row r="28" spans="1:8" ht="12.75" customHeight="1">
      <c r="A28" s="83" t="s">
        <v>22</v>
      </c>
      <c r="B28" s="83"/>
      <c r="C28" s="83"/>
      <c r="D28" s="83"/>
      <c r="E28" s="83"/>
      <c r="F28" s="83"/>
      <c r="G28" s="83"/>
      <c r="H28" s="26">
        <v>0.4</v>
      </c>
    </row>
    <row r="29" spans="1:8" ht="12.75" customHeight="1">
      <c r="A29" s="83" t="s">
        <v>17</v>
      </c>
      <c r="B29" s="83"/>
      <c r="C29" s="83"/>
      <c r="D29" s="83"/>
      <c r="E29" s="83"/>
      <c r="F29" s="83"/>
      <c r="G29" s="83"/>
      <c r="H29" s="26">
        <v>2.19</v>
      </c>
    </row>
    <row r="30" spans="1:8" ht="12.75" customHeight="1">
      <c r="A30" s="91" t="s">
        <v>18</v>
      </c>
      <c r="B30" s="92"/>
      <c r="C30" s="92"/>
      <c r="D30" s="92"/>
      <c r="E30" s="92"/>
      <c r="F30" s="92"/>
      <c r="G30" s="93"/>
      <c r="H30" s="27">
        <f>SUM(H27:H29)</f>
        <v>7.790000000000001</v>
      </c>
    </row>
    <row r="31" spans="1:8" ht="12.75" customHeight="1">
      <c r="A31" s="83"/>
      <c r="B31" s="83"/>
      <c r="C31" s="83"/>
      <c r="D31" s="83"/>
      <c r="E31" s="83"/>
      <c r="F31" s="83"/>
      <c r="G31" s="83"/>
      <c r="H31" s="26"/>
    </row>
    <row r="32" spans="1:8" ht="12.75" customHeight="1">
      <c r="A32" s="83" t="s">
        <v>23</v>
      </c>
      <c r="B32" s="83"/>
      <c r="C32" s="83"/>
      <c r="D32" s="83"/>
      <c r="E32" s="83"/>
      <c r="F32" s="83"/>
      <c r="G32" s="83"/>
      <c r="H32" s="26">
        <v>4.6</v>
      </c>
    </row>
    <row r="33" spans="1:8" ht="12.75" customHeight="1">
      <c r="A33" s="83" t="s">
        <v>24</v>
      </c>
      <c r="B33" s="83"/>
      <c r="C33" s="83"/>
      <c r="D33" s="83"/>
      <c r="E33" s="83"/>
      <c r="F33" s="83"/>
      <c r="G33" s="83"/>
      <c r="H33" s="26">
        <v>0</v>
      </c>
    </row>
    <row r="34" spans="1:8" ht="12.75" customHeight="1">
      <c r="A34" s="83" t="s">
        <v>25</v>
      </c>
      <c r="B34" s="83"/>
      <c r="C34" s="83"/>
      <c r="D34" s="83"/>
      <c r="E34" s="83"/>
      <c r="F34" s="83"/>
      <c r="G34" s="83"/>
      <c r="H34" s="26">
        <v>1.28</v>
      </c>
    </row>
    <row r="35" spans="1:8" ht="12.75" customHeight="1">
      <c r="A35" s="91" t="s">
        <v>19</v>
      </c>
      <c r="B35" s="92"/>
      <c r="C35" s="92"/>
      <c r="D35" s="92"/>
      <c r="E35" s="92"/>
      <c r="F35" s="92"/>
      <c r="G35" s="93"/>
      <c r="H35" s="27">
        <f>SUM(H32:H34)</f>
        <v>5.88</v>
      </c>
    </row>
    <row r="36" spans="1:8" ht="12.75" customHeight="1">
      <c r="A36" s="83"/>
      <c r="B36" s="83"/>
      <c r="C36" s="83"/>
      <c r="D36" s="83"/>
      <c r="E36" s="83"/>
      <c r="F36" s="83"/>
      <c r="G36" s="83"/>
      <c r="H36" s="26"/>
    </row>
    <row r="37" spans="1:8" ht="12.75" customHeight="1">
      <c r="A37" s="91" t="s">
        <v>28</v>
      </c>
      <c r="B37" s="92"/>
      <c r="C37" s="92"/>
      <c r="D37" s="92"/>
      <c r="E37" s="92"/>
      <c r="F37" s="92"/>
      <c r="G37" s="93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58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89</v>
      </c>
    </row>
    <row r="42" spans="1:10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11297.052</v>
      </c>
      <c r="I42" s="35">
        <v>2.39</v>
      </c>
      <c r="J42" s="35"/>
    </row>
    <row r="43" spans="1:10" ht="36" customHeight="1">
      <c r="A43" s="77" t="s">
        <v>31</v>
      </c>
      <c r="B43" s="78"/>
      <c r="C43" s="78"/>
      <c r="D43" s="78"/>
      <c r="E43" s="78"/>
      <c r="F43" s="78"/>
      <c r="G43" s="79"/>
      <c r="H43" s="28">
        <f>12*B5*I43</f>
        <v>2977.8839999999996</v>
      </c>
      <c r="I43" s="35">
        <v>0.63</v>
      </c>
      <c r="J43" s="35"/>
    </row>
    <row r="44" spans="1:10" ht="13.5" customHeight="1">
      <c r="A44" s="89" t="s">
        <v>32</v>
      </c>
      <c r="B44" s="90"/>
      <c r="C44" s="90"/>
      <c r="D44" s="90"/>
      <c r="E44" s="90"/>
      <c r="F44" s="90"/>
      <c r="G44" s="90"/>
      <c r="H44" s="28">
        <f>12*B5*I44</f>
        <v>1607.1119999999999</v>
      </c>
      <c r="I44" s="35">
        <v>0.34</v>
      </c>
      <c r="J44" s="35"/>
    </row>
    <row r="45" spans="1:10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1607.1119999999999</v>
      </c>
      <c r="I45" s="35">
        <v>0.34</v>
      </c>
      <c r="J45" s="35"/>
    </row>
    <row r="46" spans="1:10" ht="13.5" customHeight="1">
      <c r="A46" s="89" t="s">
        <v>34</v>
      </c>
      <c r="B46" s="90"/>
      <c r="C46" s="90"/>
      <c r="D46" s="90"/>
      <c r="E46" s="90"/>
      <c r="F46" s="90"/>
      <c r="G46" s="90"/>
      <c r="H46" s="28">
        <f>12*B5*I46</f>
        <v>850.8239999999998</v>
      </c>
      <c r="I46" s="35">
        <v>0.18</v>
      </c>
      <c r="J46" s="35"/>
    </row>
    <row r="47" spans="1:10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3828.7079999999996</v>
      </c>
      <c r="I47" s="35">
        <v>0.81</v>
      </c>
      <c r="J47" s="35"/>
    </row>
    <row r="48" spans="1:10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992.6279999999998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23161.32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71" t="s">
        <v>37</v>
      </c>
      <c r="B51" s="72"/>
      <c r="C51" s="72"/>
      <c r="D51" s="73"/>
      <c r="E51" s="73"/>
      <c r="F51" s="73"/>
      <c r="G51" s="74"/>
      <c r="H51" s="4" t="s">
        <v>89</v>
      </c>
      <c r="J51" s="33"/>
    </row>
    <row r="52" spans="1:10" ht="21.75" customHeight="1">
      <c r="A52" s="68" t="s">
        <v>143</v>
      </c>
      <c r="B52" s="69"/>
      <c r="C52" s="69"/>
      <c r="D52" s="69"/>
      <c r="E52" s="69"/>
      <c r="F52" s="69"/>
      <c r="G52" s="70"/>
      <c r="H52" s="28">
        <v>494</v>
      </c>
      <c r="I52" s="35">
        <v>0.7</v>
      </c>
      <c r="J52" s="35"/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37">
        <v>0</v>
      </c>
    </row>
    <row r="55" spans="1:8" ht="24" customHeight="1">
      <c r="A55" s="75" t="s">
        <v>63</v>
      </c>
      <c r="B55" s="76"/>
      <c r="C55" s="76"/>
      <c r="D55" s="76"/>
      <c r="E55" s="76"/>
      <c r="F55" s="76"/>
      <c r="G55" s="76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494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89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v>10351.62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10351.62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59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89</v>
      </c>
    </row>
    <row r="66" spans="1:10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7232.003999999999</v>
      </c>
      <c r="I66" s="35">
        <v>1.53</v>
      </c>
      <c r="J66" s="35"/>
    </row>
    <row r="67" spans="1:10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4254.12</v>
      </c>
      <c r="I67" s="35">
        <v>0.9</v>
      </c>
      <c r="J67" s="35"/>
    </row>
    <row r="68" spans="1:10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5955.767999999999</v>
      </c>
      <c r="I68" s="35">
        <v>1.26</v>
      </c>
      <c r="J68" s="35"/>
    </row>
    <row r="69" spans="1:10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1985.2559999999996</v>
      </c>
      <c r="I69" s="35">
        <v>0.42</v>
      </c>
      <c r="J69" s="35"/>
    </row>
    <row r="70" spans="1:10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2079.792</v>
      </c>
      <c r="I70" s="35">
        <v>0.44</v>
      </c>
      <c r="J70" s="35"/>
    </row>
    <row r="71" spans="1:10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945.3599999999999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22452.300000000003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89</v>
      </c>
    </row>
    <row r="75" spans="1:8" ht="24.75" customHeight="1">
      <c r="A75" s="68" t="s">
        <v>142</v>
      </c>
      <c r="B75" s="69"/>
      <c r="C75" s="69"/>
      <c r="D75" s="69"/>
      <c r="E75" s="69"/>
      <c r="F75" s="69"/>
      <c r="G75" s="70"/>
      <c r="H75" s="28">
        <v>0</v>
      </c>
    </row>
    <row r="76" spans="1:8" ht="34.5" customHeight="1">
      <c r="A76" s="77" t="s">
        <v>64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89</v>
      </c>
    </row>
    <row r="80" spans="1:8" ht="24.75" customHeight="1">
      <c r="A80" s="68" t="s">
        <v>50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51</v>
      </c>
      <c r="B81" s="69"/>
      <c r="C81" s="69"/>
      <c r="D81" s="69"/>
      <c r="E81" s="69"/>
      <c r="F81" s="69"/>
      <c r="G81" s="70"/>
      <c r="H81" s="28">
        <v>0</v>
      </c>
    </row>
    <row r="82" spans="1:8" ht="28.5" customHeight="1">
      <c r="A82" s="75" t="s">
        <v>78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7" t="s">
        <v>52</v>
      </c>
      <c r="B83" s="78"/>
      <c r="C83" s="78"/>
      <c r="D83" s="78"/>
      <c r="E83" s="78"/>
      <c r="F83" s="78"/>
      <c r="G83" s="79"/>
      <c r="H83" s="28">
        <v>0</v>
      </c>
    </row>
    <row r="84" spans="1:9" ht="36" customHeight="1">
      <c r="A84" s="75" t="s">
        <v>144</v>
      </c>
      <c r="B84" s="76"/>
      <c r="C84" s="76"/>
      <c r="D84" s="76"/>
      <c r="E84" s="76"/>
      <c r="F84" s="76"/>
      <c r="G84" s="80"/>
      <c r="H84" s="45">
        <f>589.35+353.61+318</f>
        <v>1260.96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1260.96</v>
      </c>
    </row>
    <row r="86" ht="12.75">
      <c r="H86" s="33"/>
    </row>
    <row r="87" ht="12.75">
      <c r="A87" t="s">
        <v>65</v>
      </c>
    </row>
    <row r="89" ht="10.5" customHeight="1"/>
    <row r="90" ht="12.75" hidden="1"/>
    <row r="91" spans="1:25" ht="12.75" hidden="1">
      <c r="A91" s="44" t="s">
        <v>90</v>
      </c>
      <c r="B91" s="44" t="s">
        <v>91</v>
      </c>
      <c r="C91" s="44" t="s">
        <v>92</v>
      </c>
      <c r="D91" s="44" t="s">
        <v>93</v>
      </c>
      <c r="E91" s="44" t="s">
        <v>94</v>
      </c>
      <c r="F91" s="44" t="s">
        <v>95</v>
      </c>
      <c r="G91" s="44" t="s">
        <v>96</v>
      </c>
      <c r="H91" s="44" t="s">
        <v>97</v>
      </c>
      <c r="I91" s="44" t="s">
        <v>98</v>
      </c>
      <c r="J91" s="44" t="s">
        <v>99</v>
      </c>
      <c r="K91" s="44" t="s">
        <v>100</v>
      </c>
      <c r="L91" s="44" t="s">
        <v>101</v>
      </c>
      <c r="M91" s="44" t="s">
        <v>102</v>
      </c>
      <c r="N91" s="44" t="s">
        <v>103</v>
      </c>
      <c r="O91" s="44" t="s">
        <v>104</v>
      </c>
      <c r="P91" s="44" t="s">
        <v>105</v>
      </c>
      <c r="Q91" s="44" t="s">
        <v>106</v>
      </c>
      <c r="R91" s="44" t="s">
        <v>107</v>
      </c>
      <c r="S91" s="44" t="s">
        <v>108</v>
      </c>
      <c r="T91" s="44" t="s">
        <v>109</v>
      </c>
      <c r="U91" s="44" t="s">
        <v>110</v>
      </c>
      <c r="V91" s="44" t="s">
        <v>111</v>
      </c>
      <c r="W91" s="44" t="s">
        <v>112</v>
      </c>
      <c r="X91" s="44" t="s">
        <v>113</v>
      </c>
      <c r="Y91" s="44" t="s">
        <v>114</v>
      </c>
    </row>
    <row r="92" spans="1:25" s="50" customFormat="1" ht="12.75" hidden="1">
      <c r="A92" s="46">
        <v>5634</v>
      </c>
      <c r="B92" s="46" t="b">
        <v>0</v>
      </c>
      <c r="C92" s="46">
        <v>5538</v>
      </c>
      <c r="D92" s="47" t="s">
        <v>115</v>
      </c>
      <c r="E92" s="47" t="s">
        <v>116</v>
      </c>
      <c r="F92" s="47" t="s">
        <v>117</v>
      </c>
      <c r="G92" s="46">
        <v>1</v>
      </c>
      <c r="H92" s="46">
        <v>1</v>
      </c>
      <c r="I92" s="47" t="s">
        <v>118</v>
      </c>
      <c r="J92" s="47" t="s">
        <v>119</v>
      </c>
      <c r="K92" s="46">
        <v>1</v>
      </c>
      <c r="L92" s="47" t="s">
        <v>120</v>
      </c>
      <c r="M92" s="47" t="s">
        <v>119</v>
      </c>
      <c r="N92" s="48">
        <v>360</v>
      </c>
      <c r="O92" s="49"/>
      <c r="P92" s="49"/>
      <c r="Q92" s="49"/>
      <c r="R92" s="46" t="b">
        <v>1</v>
      </c>
      <c r="S92" s="47" t="s">
        <v>121</v>
      </c>
      <c r="T92" s="47" t="s">
        <v>119</v>
      </c>
      <c r="U92" s="47" t="s">
        <v>122</v>
      </c>
      <c r="V92" s="47" t="s">
        <v>123</v>
      </c>
      <c r="W92" s="47" t="s">
        <v>124</v>
      </c>
      <c r="X92" s="46" t="b">
        <v>0</v>
      </c>
      <c r="Y92" s="46" t="b">
        <v>0</v>
      </c>
    </row>
    <row r="93" spans="1:25" s="65" customFormat="1" ht="12.75" hidden="1">
      <c r="A93" s="61">
        <v>5559</v>
      </c>
      <c r="B93" s="61" t="b">
        <v>0</v>
      </c>
      <c r="C93" s="61">
        <v>5464</v>
      </c>
      <c r="D93" s="62" t="s">
        <v>125</v>
      </c>
      <c r="E93" s="62" t="s">
        <v>126</v>
      </c>
      <c r="F93" s="62" t="s">
        <v>127</v>
      </c>
      <c r="G93" s="61">
        <v>2</v>
      </c>
      <c r="H93" s="61">
        <v>1</v>
      </c>
      <c r="I93" s="62" t="s">
        <v>128</v>
      </c>
      <c r="J93" s="62" t="s">
        <v>129</v>
      </c>
      <c r="K93" s="61">
        <v>1</v>
      </c>
      <c r="L93" s="62" t="s">
        <v>130</v>
      </c>
      <c r="M93" s="62" t="s">
        <v>119</v>
      </c>
      <c r="N93" s="63">
        <v>589.35</v>
      </c>
      <c r="O93" s="64"/>
      <c r="P93" s="64"/>
      <c r="Q93" s="64"/>
      <c r="R93" s="61" t="b">
        <v>1</v>
      </c>
      <c r="S93" s="62" t="s">
        <v>121</v>
      </c>
      <c r="T93" s="62" t="s">
        <v>119</v>
      </c>
      <c r="U93" s="62" t="s">
        <v>122</v>
      </c>
      <c r="V93" s="62" t="s">
        <v>123</v>
      </c>
      <c r="W93" s="62" t="s">
        <v>131</v>
      </c>
      <c r="X93" s="61" t="b">
        <v>0</v>
      </c>
      <c r="Y93" s="61" t="b">
        <v>0</v>
      </c>
    </row>
    <row r="94" spans="1:25" s="50" customFormat="1" ht="12.75" hidden="1">
      <c r="A94" s="46">
        <v>5387</v>
      </c>
      <c r="B94" s="46" t="b">
        <v>0</v>
      </c>
      <c r="C94" s="46">
        <v>5294</v>
      </c>
      <c r="D94" s="47" t="s">
        <v>132</v>
      </c>
      <c r="E94" s="47" t="s">
        <v>117</v>
      </c>
      <c r="F94" s="47" t="s">
        <v>133</v>
      </c>
      <c r="G94" s="46">
        <v>1</v>
      </c>
      <c r="H94" s="46">
        <v>1</v>
      </c>
      <c r="I94" s="47" t="s">
        <v>134</v>
      </c>
      <c r="J94" s="47" t="s">
        <v>119</v>
      </c>
      <c r="K94" s="46">
        <v>1</v>
      </c>
      <c r="L94" s="47" t="s">
        <v>120</v>
      </c>
      <c r="M94" s="47" t="s">
        <v>119</v>
      </c>
      <c r="N94" s="48">
        <v>360</v>
      </c>
      <c r="O94" s="49"/>
      <c r="P94" s="49"/>
      <c r="Q94" s="49"/>
      <c r="R94" s="46" t="b">
        <v>1</v>
      </c>
      <c r="S94" s="47" t="s">
        <v>121</v>
      </c>
      <c r="T94" s="47" t="s">
        <v>119</v>
      </c>
      <c r="U94" s="47" t="s">
        <v>122</v>
      </c>
      <c r="V94" s="47" t="s">
        <v>123</v>
      </c>
      <c r="W94" s="47" t="s">
        <v>124</v>
      </c>
      <c r="X94" s="46" t="b">
        <v>0</v>
      </c>
      <c r="Y94" s="46" t="b">
        <v>0</v>
      </c>
    </row>
    <row r="95" spans="1:25" s="55" customFormat="1" ht="12.75" hidden="1">
      <c r="A95" s="51">
        <v>5160</v>
      </c>
      <c r="B95" s="51" t="b">
        <v>0</v>
      </c>
      <c r="C95" s="51">
        <v>5067</v>
      </c>
      <c r="D95" s="52" t="s">
        <v>135</v>
      </c>
      <c r="E95" s="52" t="s">
        <v>127</v>
      </c>
      <c r="F95" s="52" t="s">
        <v>136</v>
      </c>
      <c r="G95" s="51">
        <v>1</v>
      </c>
      <c r="H95" s="51">
        <v>1</v>
      </c>
      <c r="I95" s="52" t="s">
        <v>137</v>
      </c>
      <c r="J95" s="52" t="s">
        <v>138</v>
      </c>
      <c r="K95" s="51">
        <v>1</v>
      </c>
      <c r="L95" s="52" t="s">
        <v>130</v>
      </c>
      <c r="M95" s="52" t="s">
        <v>119</v>
      </c>
      <c r="N95" s="53">
        <v>318</v>
      </c>
      <c r="O95" s="54"/>
      <c r="P95" s="54"/>
      <c r="Q95" s="54"/>
      <c r="R95" s="51" t="b">
        <v>1</v>
      </c>
      <c r="S95" s="52" t="s">
        <v>121</v>
      </c>
      <c r="T95" s="52" t="s">
        <v>119</v>
      </c>
      <c r="U95" s="52" t="s">
        <v>122</v>
      </c>
      <c r="V95" s="52" t="s">
        <v>123</v>
      </c>
      <c r="W95" s="52" t="s">
        <v>139</v>
      </c>
      <c r="X95" s="51" t="b">
        <v>0</v>
      </c>
      <c r="Y95" s="51" t="b">
        <v>0</v>
      </c>
    </row>
    <row r="96" spans="1:25" s="60" customFormat="1" ht="12.75" hidden="1">
      <c r="A96" s="56">
        <v>4364</v>
      </c>
      <c r="B96" s="56" t="b">
        <v>0</v>
      </c>
      <c r="C96" s="56">
        <v>4277</v>
      </c>
      <c r="D96" s="57" t="s">
        <v>140</v>
      </c>
      <c r="E96" s="57" t="s">
        <v>116</v>
      </c>
      <c r="F96" s="57" t="s">
        <v>117</v>
      </c>
      <c r="G96" s="56">
        <v>1</v>
      </c>
      <c r="H96" s="56">
        <v>2</v>
      </c>
      <c r="I96" s="57" t="s">
        <v>141</v>
      </c>
      <c r="J96" s="57" t="s">
        <v>119</v>
      </c>
      <c r="K96" s="56">
        <v>1</v>
      </c>
      <c r="L96" s="57" t="s">
        <v>130</v>
      </c>
      <c r="M96" s="57" t="s">
        <v>119</v>
      </c>
      <c r="N96" s="58">
        <v>494</v>
      </c>
      <c r="O96" s="59"/>
      <c r="P96" s="59"/>
      <c r="Q96" s="59"/>
      <c r="R96" s="56" t="b">
        <v>1</v>
      </c>
      <c r="S96" s="57" t="s">
        <v>121</v>
      </c>
      <c r="T96" s="57" t="s">
        <v>119</v>
      </c>
      <c r="U96" s="57" t="s">
        <v>122</v>
      </c>
      <c r="V96" s="57" t="s">
        <v>123</v>
      </c>
      <c r="W96" s="57" t="s">
        <v>139</v>
      </c>
      <c r="X96" s="56" t="b">
        <v>0</v>
      </c>
      <c r="Y96" s="56" t="b">
        <v>0</v>
      </c>
    </row>
    <row r="97" ht="12.75" hidden="1"/>
    <row r="98" spans="1:14" s="65" customFormat="1" ht="12.75" hidden="1">
      <c r="A98" s="65">
        <v>5148</v>
      </c>
      <c r="D98" s="66">
        <v>41830</v>
      </c>
      <c r="I98" s="67" t="s">
        <v>145</v>
      </c>
      <c r="N98" s="65">
        <v>353.61</v>
      </c>
    </row>
    <row r="99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7" t="s">
        <v>69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70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17014.76+10351.56</f>
        <v>27366.32</v>
      </c>
      <c r="C15" s="20">
        <f>27793.68+29732</f>
        <v>57525.68</v>
      </c>
      <c r="D15" s="20">
        <f>SUM(B15:C15)</f>
        <v>84892</v>
      </c>
      <c r="E15" s="1"/>
      <c r="F15" s="1"/>
      <c r="G15" s="1"/>
      <c r="H15" s="1"/>
    </row>
    <row r="16" spans="1:8" ht="12.75">
      <c r="A16" s="5" t="s">
        <v>72</v>
      </c>
      <c r="B16" s="20">
        <f>25008.33+9277.97</f>
        <v>34286.3</v>
      </c>
      <c r="C16" s="20">
        <f>31270.97+11192.91</f>
        <v>42463.880000000005</v>
      </c>
      <c r="D16" s="20">
        <f>SUM(B16:C16)</f>
        <v>76750.18000000001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45861.812</v>
      </c>
      <c r="C17" s="20">
        <f>H72+H77+H85</f>
        <v>90128.4</v>
      </c>
      <c r="D17" s="20">
        <f>SUM(B17:C17)</f>
        <v>135990.212</v>
      </c>
      <c r="E17" s="1"/>
      <c r="F17" s="1"/>
      <c r="G17" s="1"/>
      <c r="H17" s="1"/>
    </row>
    <row r="18" spans="1:8" ht="12.75">
      <c r="A18" s="5" t="s">
        <v>74</v>
      </c>
      <c r="B18" s="40">
        <f>B16-B17</f>
        <v>-11575.511999999995</v>
      </c>
      <c r="C18" s="40">
        <f>C16-C17</f>
        <v>-47664.51999999999</v>
      </c>
      <c r="D18" s="40">
        <f>SUM(B18:C18)</f>
        <v>-59240.031999999985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41">
        <f>D18</f>
        <v>-59240.031999999985</v>
      </c>
      <c r="H20" s="8"/>
    </row>
    <row r="21" spans="2:8" ht="6.75" customHeight="1">
      <c r="B21" s="22"/>
      <c r="C21" s="22"/>
      <c r="D21" s="42"/>
      <c r="H21" s="8"/>
    </row>
    <row r="22" spans="1:8" ht="12.75">
      <c r="A22" s="11"/>
      <c r="B22" s="22"/>
      <c r="C22" s="23" t="s">
        <v>3</v>
      </c>
      <c r="D22" s="41">
        <v>-18033.37</v>
      </c>
      <c r="H22" s="8"/>
    </row>
    <row r="23" spans="2:8" ht="5.25" customHeight="1">
      <c r="B23" s="22"/>
      <c r="C23" s="22"/>
      <c r="D23" s="42"/>
      <c r="H23" s="8"/>
    </row>
    <row r="24" spans="1:8" ht="12.75">
      <c r="A24" s="11"/>
      <c r="B24" s="22"/>
      <c r="C24" s="23" t="s">
        <v>4</v>
      </c>
      <c r="D24" s="41">
        <f>D20+D22</f>
        <v>-77273.40199999999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4" t="s">
        <v>60</v>
      </c>
      <c r="B26" s="95"/>
      <c r="C26" s="95"/>
      <c r="D26" s="95"/>
      <c r="E26" s="95"/>
      <c r="F26" s="95"/>
      <c r="G26" s="95"/>
      <c r="H26" s="25" t="s">
        <v>20</v>
      </c>
    </row>
    <row r="27" spans="1:8" ht="12.75" customHeight="1">
      <c r="A27" s="83" t="s">
        <v>21</v>
      </c>
      <c r="B27" s="83"/>
      <c r="C27" s="83"/>
      <c r="D27" s="83"/>
      <c r="E27" s="83"/>
      <c r="F27" s="83"/>
      <c r="G27" s="83"/>
      <c r="H27" s="26">
        <v>5.2</v>
      </c>
    </row>
    <row r="28" spans="1:8" ht="12.75" customHeight="1">
      <c r="A28" s="83" t="s">
        <v>22</v>
      </c>
      <c r="B28" s="83"/>
      <c r="C28" s="83"/>
      <c r="D28" s="83"/>
      <c r="E28" s="83"/>
      <c r="F28" s="83"/>
      <c r="G28" s="83"/>
      <c r="H28" s="26">
        <v>0.4</v>
      </c>
    </row>
    <row r="29" spans="1:8" ht="12.75" customHeight="1">
      <c r="A29" s="83" t="s">
        <v>17</v>
      </c>
      <c r="B29" s="83"/>
      <c r="C29" s="83"/>
      <c r="D29" s="83"/>
      <c r="E29" s="83"/>
      <c r="F29" s="83"/>
      <c r="G29" s="83"/>
      <c r="H29" s="26">
        <v>2.19</v>
      </c>
    </row>
    <row r="30" spans="1:8" ht="12.75" customHeight="1">
      <c r="A30" s="91" t="s">
        <v>18</v>
      </c>
      <c r="B30" s="92"/>
      <c r="C30" s="92"/>
      <c r="D30" s="92"/>
      <c r="E30" s="92"/>
      <c r="F30" s="92"/>
      <c r="G30" s="93"/>
      <c r="H30" s="27">
        <f>SUM(H27:H29)</f>
        <v>7.790000000000001</v>
      </c>
    </row>
    <row r="31" spans="1:8" ht="12.75" customHeight="1">
      <c r="A31" s="83"/>
      <c r="B31" s="83"/>
      <c r="C31" s="83"/>
      <c r="D31" s="83"/>
      <c r="E31" s="83"/>
      <c r="F31" s="83"/>
      <c r="G31" s="83"/>
      <c r="H31" s="26"/>
    </row>
    <row r="32" spans="1:8" ht="12.75" customHeight="1">
      <c r="A32" s="83" t="s">
        <v>23</v>
      </c>
      <c r="B32" s="83"/>
      <c r="C32" s="83"/>
      <c r="D32" s="83"/>
      <c r="E32" s="83"/>
      <c r="F32" s="83"/>
      <c r="G32" s="83"/>
      <c r="H32" s="26">
        <v>4.6</v>
      </c>
    </row>
    <row r="33" spans="1:8" ht="12.75" customHeight="1">
      <c r="A33" s="83" t="s">
        <v>24</v>
      </c>
      <c r="B33" s="83"/>
      <c r="C33" s="83"/>
      <c r="D33" s="83"/>
      <c r="E33" s="83"/>
      <c r="F33" s="83"/>
      <c r="G33" s="83"/>
      <c r="H33" s="26">
        <v>0</v>
      </c>
    </row>
    <row r="34" spans="1:8" ht="12.75" customHeight="1">
      <c r="A34" s="83" t="s">
        <v>25</v>
      </c>
      <c r="B34" s="83"/>
      <c r="C34" s="83"/>
      <c r="D34" s="83"/>
      <c r="E34" s="83"/>
      <c r="F34" s="83"/>
      <c r="G34" s="83"/>
      <c r="H34" s="26">
        <v>1.28</v>
      </c>
    </row>
    <row r="35" spans="1:8" ht="12.75" customHeight="1">
      <c r="A35" s="91" t="s">
        <v>19</v>
      </c>
      <c r="B35" s="92"/>
      <c r="C35" s="92"/>
      <c r="D35" s="92"/>
      <c r="E35" s="92"/>
      <c r="F35" s="92"/>
      <c r="G35" s="93"/>
      <c r="H35" s="27">
        <f>SUM(H32:H34)</f>
        <v>5.88</v>
      </c>
    </row>
    <row r="36" spans="1:8" ht="12.75" customHeight="1">
      <c r="A36" s="83"/>
      <c r="B36" s="83"/>
      <c r="C36" s="83"/>
      <c r="D36" s="83"/>
      <c r="E36" s="83"/>
      <c r="F36" s="83"/>
      <c r="G36" s="83"/>
      <c r="H36" s="26"/>
    </row>
    <row r="37" spans="1:8" ht="12.75" customHeight="1">
      <c r="A37" s="91" t="s">
        <v>28</v>
      </c>
      <c r="B37" s="92"/>
      <c r="C37" s="92"/>
      <c r="D37" s="92"/>
      <c r="E37" s="92"/>
      <c r="F37" s="92"/>
      <c r="G37" s="93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58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75</v>
      </c>
    </row>
    <row r="42" spans="1:10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11297.052</v>
      </c>
      <c r="I42" s="35">
        <v>2.39</v>
      </c>
      <c r="J42" s="35"/>
    </row>
    <row r="43" spans="1:10" ht="24.75" customHeight="1">
      <c r="A43" s="77" t="s">
        <v>31</v>
      </c>
      <c r="B43" s="78"/>
      <c r="C43" s="78"/>
      <c r="D43" s="78"/>
      <c r="E43" s="78"/>
      <c r="F43" s="78"/>
      <c r="G43" s="79"/>
      <c r="H43" s="28">
        <f>12*B5*I43</f>
        <v>2977.8839999999996</v>
      </c>
      <c r="I43" s="35">
        <v>0.63</v>
      </c>
      <c r="J43" s="35"/>
    </row>
    <row r="44" spans="1:10" ht="13.5" customHeight="1">
      <c r="A44" s="89" t="s">
        <v>32</v>
      </c>
      <c r="B44" s="90"/>
      <c r="C44" s="90"/>
      <c r="D44" s="90"/>
      <c r="E44" s="90"/>
      <c r="F44" s="90"/>
      <c r="G44" s="90"/>
      <c r="H44" s="28">
        <f>12*B5*I44</f>
        <v>1607.1119999999999</v>
      </c>
      <c r="I44" s="35">
        <v>0.34</v>
      </c>
      <c r="J44" s="35"/>
    </row>
    <row r="45" spans="1:10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1607.1119999999999</v>
      </c>
      <c r="I45" s="35">
        <v>0.34</v>
      </c>
      <c r="J45" s="35"/>
    </row>
    <row r="46" spans="1:10" ht="13.5" customHeight="1">
      <c r="A46" s="89" t="s">
        <v>34</v>
      </c>
      <c r="B46" s="90"/>
      <c r="C46" s="90"/>
      <c r="D46" s="90"/>
      <c r="E46" s="90"/>
      <c r="F46" s="90"/>
      <c r="G46" s="90"/>
      <c r="H46" s="28">
        <f>12*B5*I46</f>
        <v>850.8239999999998</v>
      </c>
      <c r="I46" s="35">
        <v>0.18</v>
      </c>
      <c r="J46" s="35"/>
    </row>
    <row r="47" spans="1:10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3828.7079999999996</v>
      </c>
      <c r="I47" s="35">
        <v>0.81</v>
      </c>
      <c r="J47" s="35"/>
    </row>
    <row r="48" spans="1:10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992.6279999999998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23161.32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71" t="s">
        <v>37</v>
      </c>
      <c r="B51" s="72"/>
      <c r="C51" s="72"/>
      <c r="D51" s="73"/>
      <c r="E51" s="73"/>
      <c r="F51" s="73"/>
      <c r="G51" s="74"/>
      <c r="H51" s="4" t="s">
        <v>75</v>
      </c>
      <c r="J51" s="33"/>
    </row>
    <row r="52" spans="1:10" ht="36.75" customHeight="1">
      <c r="A52" s="68" t="s">
        <v>80</v>
      </c>
      <c r="B52" s="69"/>
      <c r="C52" s="69"/>
      <c r="D52" s="69"/>
      <c r="E52" s="69"/>
      <c r="F52" s="69"/>
      <c r="G52" s="70"/>
      <c r="H52" s="28">
        <f>950+460*24.78</f>
        <v>12348.800000000001</v>
      </c>
      <c r="I52" s="35">
        <v>0.7</v>
      </c>
      <c r="J52" s="35"/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37">
        <v>0</v>
      </c>
    </row>
    <row r="55" spans="1:8" ht="24" customHeight="1">
      <c r="A55" s="75" t="s">
        <v>63</v>
      </c>
      <c r="B55" s="76"/>
      <c r="C55" s="76"/>
      <c r="D55" s="76"/>
      <c r="E55" s="76"/>
      <c r="F55" s="76"/>
      <c r="G55" s="76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12348.800000000001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75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10351.691999999997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10351.691999999997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59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75</v>
      </c>
    </row>
    <row r="66" spans="1:10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7232.003999999999</v>
      </c>
      <c r="I66" s="35">
        <v>1.53</v>
      </c>
      <c r="J66" s="35"/>
    </row>
    <row r="67" spans="1:10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3545.0999999999995</v>
      </c>
      <c r="I67" s="35">
        <v>0.75</v>
      </c>
      <c r="J67" s="35"/>
    </row>
    <row r="68" spans="1:10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5955.767999999999</v>
      </c>
      <c r="I68" s="35">
        <v>1.26</v>
      </c>
      <c r="J68" s="35"/>
    </row>
    <row r="69" spans="1:10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1985.2559999999996</v>
      </c>
      <c r="I69" s="35">
        <v>0.42</v>
      </c>
      <c r="J69" s="35"/>
    </row>
    <row r="70" spans="1:10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2079.792</v>
      </c>
      <c r="I70" s="35">
        <v>0.44</v>
      </c>
      <c r="J70" s="35"/>
    </row>
    <row r="71" spans="1:10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945.3599999999999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21743.280000000002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75</v>
      </c>
    </row>
    <row r="75" spans="1:8" ht="43.5" customHeight="1">
      <c r="A75" s="68" t="s">
        <v>76</v>
      </c>
      <c r="B75" s="69"/>
      <c r="C75" s="69"/>
      <c r="D75" s="69"/>
      <c r="E75" s="69"/>
      <c r="F75" s="69"/>
      <c r="G75" s="70"/>
      <c r="H75" s="28">
        <v>59463.86</v>
      </c>
    </row>
    <row r="76" spans="1:8" ht="34.5" customHeight="1">
      <c r="A76" s="77" t="s">
        <v>64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59463.86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75</v>
      </c>
    </row>
    <row r="80" spans="1:8" ht="24.75" customHeight="1">
      <c r="A80" s="68" t="s">
        <v>50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51</v>
      </c>
      <c r="B81" s="69"/>
      <c r="C81" s="69"/>
      <c r="D81" s="69"/>
      <c r="E81" s="69"/>
      <c r="F81" s="69"/>
      <c r="G81" s="70"/>
      <c r="H81" s="28">
        <v>0</v>
      </c>
    </row>
    <row r="82" spans="1:8" ht="28.5" customHeight="1">
      <c r="A82" s="75" t="s">
        <v>78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77" t="s">
        <v>52</v>
      </c>
      <c r="B83" s="78"/>
      <c r="C83" s="78"/>
      <c r="D83" s="78"/>
      <c r="E83" s="78"/>
      <c r="F83" s="78"/>
      <c r="G83" s="79"/>
      <c r="H83" s="28">
        <v>0</v>
      </c>
    </row>
    <row r="84" spans="1:9" ht="50.25" customHeight="1">
      <c r="A84" s="75" t="s">
        <v>79</v>
      </c>
      <c r="B84" s="76"/>
      <c r="C84" s="76"/>
      <c r="D84" s="76"/>
      <c r="E84" s="76"/>
      <c r="F84" s="76"/>
      <c r="G84" s="80"/>
      <c r="H84" s="28">
        <f>734.4+208.2+208.2+362+324.6+770+156.6+558+198.11+371.1+396.6+216+352.6+82.2+697.5+348.75+244.8+2691.6</f>
        <v>8921.26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8921.26</v>
      </c>
    </row>
    <row r="86" ht="12.75">
      <c r="H86" s="33"/>
    </row>
    <row r="87" ht="12.75">
      <c r="A87" t="s">
        <v>65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2015-04-09T02:27:35Z</dcterms:modified>
  <cp:category/>
  <cp:version/>
  <cp:contentType/>
  <cp:contentStatus/>
</cp:coreProperties>
</file>