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<sst xmlns="http://schemas.openxmlformats.org/spreadsheetml/2006/main" count="281" uniqueCount="162">
  <si>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</si>
  <si>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</si>
  <si>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</si>
  <si>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</si>
  <si>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</si>
  <si>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</si>
  <si>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</si>
  <si>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</si>
  <si>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</si>
  <si>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</si>
  <si>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</si>
  <si>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</si>
  <si>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</si>
  <si>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</si>
  <si>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</si>
  <si>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</si>
  <si>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</si>
  <si>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</si>
  <si>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</si>
  <si>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</si>
  <si>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</si>
  <si>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</si>
  <si>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</si>
  <si>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</si>
  <si>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</si>
  <si>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</si>
  <si>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</si>
  <si>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</si>
  <si>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</si>
  <si>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</si>
  <si>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</si>
  <si>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</si>
  <si>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</si>
  <si>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</si>
  <si>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</si>
  <si>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</si>
  <si>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</si>
  <si>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</si>
  <si>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</si>
  <si>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</si>
  <si>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</si>
  <si>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</si>
  <si>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</si>
  <si>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</si>
  <si>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</si>
  <si>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</si>
  <si>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</si>
  <si>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</si>
  <si>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</si>
  <si>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</si>
  <si>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</si>
  <si>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</si>
  <si>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</si>
  <si>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</si>
  <si>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</si>
  <si>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</si>
  <si>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</si>
  <si>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</si>
  <si>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</si>
  <si>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</si>
  <si>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</si>
  <si>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</si>
  <si>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</si>
  <si>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</si>
  <si>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8 шт.</t>
  </si>
  <si>
    <t>ул. Большая Подгорная,220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</si>
  <si>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</t>
    </r>
    <r>
      <rPr>
        <sz val="8"/>
        <color indexed="12"/>
        <rFont val="Arial Cyr"/>
        <family val="0"/>
      </rPr>
      <t xml:space="preserve">выполняется собственниками самостоятельно   </t>
    </r>
    <r>
      <rPr>
        <b/>
        <sz val="8"/>
        <rFont val="Arial CYR"/>
        <family val="2"/>
      </rPr>
      <t xml:space="preserve">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</si>
  <si>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t>5,69 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</si>
  <si>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</si>
  <si>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</si>
  <si>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</si>
  <si>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</si>
  <si>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</si>
  <si>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</si>
  <si>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</si>
  <si>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</si>
  <si>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</t>
    </r>
    <r>
      <rPr>
        <b/>
        <sz val="8"/>
        <rFont val="Arial Cyr"/>
        <family val="0"/>
      </rPr>
      <t>Монтаж электрооборудования с выносом эл.счетчиков- октябрь</t>
    </r>
    <r>
      <rPr>
        <sz val="8"/>
        <rFont val="Arial Cyr"/>
        <family val="2"/>
      </rPr>
      <t xml:space="preserve">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</si>
  <si>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416,32</t>
  </si>
  <si>
    <t>25 чел.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</si>
  <si>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 - июнь, июль,август, сентябрь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</si>
  <si>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кровли-февраль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0"/>
      </rPr>
      <t>Скол сосулек на кровле- январь,декабрь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</si>
  <si>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</t>
    </r>
    <r>
      <rPr>
        <sz val="8"/>
        <color indexed="12"/>
        <rFont val="Arial Cyr"/>
        <family val="0"/>
      </rPr>
      <t xml:space="preserve">выполняется собственниками самостоятельно   </t>
    </r>
    <r>
      <rPr>
        <b/>
        <sz val="8"/>
        <rFont val="Arial CYR"/>
        <family val="2"/>
      </rPr>
      <t xml:space="preserve">                                                                  </t>
    </r>
  </si>
  <si>
    <t>Начислено за 2014г.</t>
  </si>
  <si>
    <t>Оплачено  за 2014г.</t>
  </si>
  <si>
    <t>Затраты за 2014г.</t>
  </si>
  <si>
    <t>Итог на 31.12.2014г.</t>
  </si>
  <si>
    <t>по содержанию и ремонту общего имущества в многоквартирном доме за период:  2014г.</t>
  </si>
  <si>
    <t>416,44</t>
  </si>
  <si>
    <t>20 чел.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</si>
  <si>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</si>
  <si>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</si>
  <si>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</si>
  <si>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</si>
  <si>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</si>
  <si>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</si>
  <si>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</si>
  <si>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</si>
  <si>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</si>
  <si>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</si>
  <si>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</si>
  <si>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</si>
  <si>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</si>
  <si>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</si>
  <si>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</si>
  <si>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</si>
  <si>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</si>
  <si>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</si>
  <si>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</si>
  <si>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</si>
  <si>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</si>
  <si>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</si>
  <si>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</si>
  <si>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</si>
  <si>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</si>
  <si>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</si>
  <si>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</si>
  <si>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</si>
  <si>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</si>
  <si>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18.12.14</t>
  </si>
  <si>
    <t>09:30</t>
  </si>
  <si>
    <t>10:30</t>
  </si>
  <si>
    <t>Спил веток с дерева на придомовой территории - 2 куб.м.</t>
  </si>
  <si>
    <t>Спецтехника : автовышка - 1 час, бензин -0,5 л.</t>
  </si>
  <si>
    <t>мн.дом</t>
  </si>
  <si>
    <t/>
  </si>
  <si>
    <t>ул.Б.Подгорная,220</t>
  </si>
  <si>
    <t>Содержание общего имущества</t>
  </si>
  <si>
    <t>СОИ (работы)</t>
  </si>
  <si>
    <t>Заявки от населения</t>
  </si>
  <si>
    <t>08.09.14</t>
  </si>
  <si>
    <t>10:00</t>
  </si>
  <si>
    <t>Составление акта .</t>
  </si>
  <si>
    <t>квартира</t>
  </si>
  <si>
    <t>Технический надзор</t>
  </si>
  <si>
    <t>21.07.14</t>
  </si>
  <si>
    <t>11:00</t>
  </si>
  <si>
    <t>12:00</t>
  </si>
  <si>
    <t>Скос травы на придомовой территории на площади 40 кв.м.</t>
  </si>
  <si>
    <t>бензин - 0,6л/час.</t>
  </si>
  <si>
    <t>Сезонные работы</t>
  </si>
  <si>
    <t>24.06.14</t>
  </si>
  <si>
    <t>14:00</t>
  </si>
  <si>
    <t>16:00</t>
  </si>
  <si>
    <t>Спил тополя.</t>
  </si>
  <si>
    <t>Бензин - 0,4л.</t>
  </si>
  <si>
    <t>Санитарная очистка придомовой территории</t>
  </si>
  <si>
    <t>19.05.14</t>
  </si>
  <si>
    <t>09:00</t>
  </si>
  <si>
    <t>Устранение течи кровли.</t>
  </si>
  <si>
    <t>Пена монт.-1 баллон.</t>
  </si>
  <si>
    <t>СОИ (системы)</t>
  </si>
  <si>
    <t>Крыши и водосточные системы</t>
  </si>
  <si>
    <t>16.01.14</t>
  </si>
  <si>
    <t>15:00</t>
  </si>
  <si>
    <t>Сброс снега : навесы - 12 м/п, к озырёк - 3 кв.м.</t>
  </si>
  <si>
    <t>14.01.14</t>
  </si>
  <si>
    <t>Сброс снега с кровли и козырька ж/дома.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</si>
  <si>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</si>
  <si>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- </t>
    </r>
    <r>
      <rPr>
        <b/>
        <sz val="8"/>
        <rFont val="Arial Cyr"/>
        <family val="0"/>
      </rPr>
      <t xml:space="preserve">Ремонт кровли (май)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</si>
  <si>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 xml:space="preserve">- Скос травы (июль). Спил деревьев (июнь, декабрь)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</si>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</sst>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9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12109375" style="33" customWidth="1"/>
  </cols>
  <sheetData>
    <row r="1" spans="1:9" ht="15.75">
      <c r="A1" s="77" t="s">
        <v>69</v>
      </c>
      <c r="B1" s="77"/>
      <c r="C1" s="77"/>
      <c r="D1" s="77"/>
      <c r="E1" s="77"/>
      <c r="F1" s="77"/>
      <c r="G1" s="77"/>
      <c r="H1" s="77"/>
      <c r="I1" s="31"/>
    </row>
    <row r="2" spans="1:9" ht="12.75" customHeight="1">
      <c r="A2" s="78" t="s">
        <v>86</v>
      </c>
      <c r="B2" s="78"/>
      <c r="C2" s="78"/>
      <c r="D2" s="78"/>
      <c r="E2" s="78"/>
      <c r="F2" s="78"/>
      <c r="G2" s="78"/>
      <c r="H2" s="7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160</v>
      </c>
      <c r="I4" s="34"/>
    </row>
    <row r="5" spans="1:9" s="15" customFormat="1" ht="11.25">
      <c r="A5" s="12" t="s">
        <v>7</v>
      </c>
      <c r="B5" s="30" t="s">
        <v>87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88</v>
      </c>
      <c r="C6" s="13"/>
      <c r="D6" s="12"/>
      <c r="E6" s="12" t="s">
        <v>12</v>
      </c>
      <c r="F6" s="13"/>
      <c r="G6" s="14"/>
      <c r="H6" s="30" t="s">
        <v>161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82</v>
      </c>
      <c r="B15" s="20">
        <f>10944.12+62216.1</f>
        <v>73160.22</v>
      </c>
      <c r="C15" s="20">
        <v>0</v>
      </c>
      <c r="D15" s="20">
        <f>SUM(B15:C15)</f>
        <v>73160.22</v>
      </c>
      <c r="E15" s="1"/>
      <c r="F15" s="1"/>
      <c r="G15" s="1"/>
      <c r="H15" s="1"/>
    </row>
    <row r="16" spans="1:8" ht="12.75">
      <c r="A16" s="5" t="s">
        <v>83</v>
      </c>
      <c r="B16" s="20">
        <f>12911.46+53667.94+11225.59</f>
        <v>77804.98999999999</v>
      </c>
      <c r="C16" s="20">
        <v>0</v>
      </c>
      <c r="D16" s="20">
        <f>SUM(B16:C16)</f>
        <v>77804.98999999999</v>
      </c>
      <c r="E16" s="1"/>
      <c r="F16" s="1"/>
      <c r="G16" s="1"/>
      <c r="H16" s="1"/>
    </row>
    <row r="17" spans="1:8" ht="12.75">
      <c r="A17" s="5" t="s">
        <v>84</v>
      </c>
      <c r="B17" s="39">
        <f>H49+H56+H61</f>
        <v>36798.5472</v>
      </c>
      <c r="C17" s="39">
        <f>H72+H77+H85</f>
        <v>24168.983999999997</v>
      </c>
      <c r="D17" s="39">
        <f>SUM(B17:C17)</f>
        <v>60967.5312</v>
      </c>
      <c r="E17" s="1"/>
      <c r="F17" s="1"/>
      <c r="G17" s="1"/>
      <c r="H17" s="1"/>
    </row>
    <row r="18" spans="1:8" ht="12.75">
      <c r="A18" s="5" t="s">
        <v>85</v>
      </c>
      <c r="B18" s="38">
        <f>B16-B17</f>
        <v>41006.44279999999</v>
      </c>
      <c r="C18" s="38">
        <f>C16-C17</f>
        <v>-24168.983999999997</v>
      </c>
      <c r="D18" s="38">
        <f>SUM(B18:C18)</f>
        <v>16837.458799999993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16837.458799999993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-49743.902400000006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-32906.44360000001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6" t="s">
        <v>62</v>
      </c>
      <c r="B26" s="67"/>
      <c r="C26" s="67"/>
      <c r="D26" s="67"/>
      <c r="E26" s="67"/>
      <c r="F26" s="67"/>
      <c r="G26" s="67"/>
      <c r="H26" s="25" t="s">
        <v>20</v>
      </c>
    </row>
    <row r="27" spans="1:8" ht="12.75" customHeight="1">
      <c r="A27" s="62" t="s">
        <v>21</v>
      </c>
      <c r="B27" s="62"/>
      <c r="C27" s="62"/>
      <c r="D27" s="62"/>
      <c r="E27" s="62"/>
      <c r="F27" s="62"/>
      <c r="G27" s="62"/>
      <c r="H27" s="26">
        <v>4.99</v>
      </c>
    </row>
    <row r="28" spans="1:8" ht="12.75" customHeight="1">
      <c r="A28" s="62" t="s">
        <v>22</v>
      </c>
      <c r="B28" s="62"/>
      <c r="C28" s="62"/>
      <c r="D28" s="62"/>
      <c r="E28" s="62"/>
      <c r="F28" s="62"/>
      <c r="G28" s="62"/>
      <c r="H28" s="26">
        <v>0.7</v>
      </c>
    </row>
    <row r="29" spans="1:8" ht="12.75" customHeight="1">
      <c r="A29" s="62" t="s">
        <v>17</v>
      </c>
      <c r="B29" s="62"/>
      <c r="C29" s="62"/>
      <c r="D29" s="62"/>
      <c r="E29" s="62"/>
      <c r="F29" s="62"/>
      <c r="G29" s="62"/>
      <c r="H29" s="26">
        <v>2.19</v>
      </c>
    </row>
    <row r="30" spans="1:8" ht="12.75" customHeight="1">
      <c r="A30" s="63" t="s">
        <v>18</v>
      </c>
      <c r="B30" s="64"/>
      <c r="C30" s="64"/>
      <c r="D30" s="64"/>
      <c r="E30" s="64"/>
      <c r="F30" s="64"/>
      <c r="G30" s="65"/>
      <c r="H30" s="27">
        <f>SUM(H27:H29)</f>
        <v>7.880000000000001</v>
      </c>
    </row>
    <row r="31" spans="1:8" ht="12.75" customHeight="1">
      <c r="A31" s="62"/>
      <c r="B31" s="62"/>
      <c r="C31" s="62"/>
      <c r="D31" s="62"/>
      <c r="E31" s="62"/>
      <c r="F31" s="62"/>
      <c r="G31" s="62"/>
      <c r="H31" s="26"/>
    </row>
    <row r="32" spans="1:8" ht="12.75" customHeight="1">
      <c r="A32" s="62" t="s">
        <v>23</v>
      </c>
      <c r="B32" s="62"/>
      <c r="C32" s="62"/>
      <c r="D32" s="62"/>
      <c r="E32" s="62"/>
      <c r="F32" s="62"/>
      <c r="G32" s="62"/>
      <c r="H32" s="26">
        <v>4.54</v>
      </c>
    </row>
    <row r="33" spans="1:8" ht="12.75" customHeight="1">
      <c r="A33" s="62" t="s">
        <v>24</v>
      </c>
      <c r="B33" s="62"/>
      <c r="C33" s="62"/>
      <c r="D33" s="62"/>
      <c r="E33" s="62"/>
      <c r="F33" s="62"/>
      <c r="G33" s="62"/>
      <c r="H33" s="26">
        <v>0</v>
      </c>
    </row>
    <row r="34" spans="1:8" ht="12.75" customHeight="1">
      <c r="A34" s="62" t="s">
        <v>25</v>
      </c>
      <c r="B34" s="62"/>
      <c r="C34" s="62"/>
      <c r="D34" s="62"/>
      <c r="E34" s="62"/>
      <c r="F34" s="62"/>
      <c r="G34" s="62"/>
      <c r="H34" s="26">
        <v>2.22</v>
      </c>
    </row>
    <row r="35" spans="1:8" ht="12.75" customHeight="1">
      <c r="A35" s="63" t="s">
        <v>19</v>
      </c>
      <c r="B35" s="64"/>
      <c r="C35" s="64"/>
      <c r="D35" s="64"/>
      <c r="E35" s="64"/>
      <c r="F35" s="64"/>
      <c r="G35" s="65"/>
      <c r="H35" s="27">
        <f>SUM(H32:H34)</f>
        <v>6.76</v>
      </c>
    </row>
    <row r="36" spans="1:8" ht="12.75" customHeight="1">
      <c r="A36" s="62"/>
      <c r="B36" s="62"/>
      <c r="C36" s="62"/>
      <c r="D36" s="62"/>
      <c r="E36" s="62"/>
      <c r="F36" s="62"/>
      <c r="G36" s="62"/>
      <c r="H36" s="26"/>
    </row>
    <row r="37" spans="1:8" ht="12.75" customHeight="1">
      <c r="A37" s="63" t="s">
        <v>28</v>
      </c>
      <c r="B37" s="64"/>
      <c r="C37" s="64"/>
      <c r="D37" s="64"/>
      <c r="E37" s="64"/>
      <c r="F37" s="64"/>
      <c r="G37" s="65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60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92</v>
      </c>
    </row>
    <row r="42" spans="1:9" ht="47.25" customHeight="1">
      <c r="A42" s="74" t="s">
        <v>30</v>
      </c>
      <c r="B42" s="75"/>
      <c r="C42" s="75"/>
      <c r="D42" s="75"/>
      <c r="E42" s="75"/>
      <c r="F42" s="75"/>
      <c r="G42" s="76"/>
      <c r="H42" s="28">
        <f>12*B5*I42</f>
        <v>11943.4992</v>
      </c>
      <c r="I42" s="35">
        <v>2.39</v>
      </c>
    </row>
    <row r="43" spans="1:9" ht="24.75" customHeight="1">
      <c r="A43" s="79" t="s">
        <v>31</v>
      </c>
      <c r="B43" s="80"/>
      <c r="C43" s="80"/>
      <c r="D43" s="80"/>
      <c r="E43" s="80"/>
      <c r="F43" s="80"/>
      <c r="G43" s="81"/>
      <c r="H43" s="28">
        <f>12*I43*B5</f>
        <v>3148.2864000000004</v>
      </c>
      <c r="I43" s="35">
        <v>0.63</v>
      </c>
    </row>
    <row r="44" spans="1:9" ht="13.5" customHeight="1">
      <c r="A44" s="68" t="s">
        <v>32</v>
      </c>
      <c r="B44" s="69"/>
      <c r="C44" s="69"/>
      <c r="D44" s="69"/>
      <c r="E44" s="69"/>
      <c r="F44" s="69"/>
      <c r="G44" s="69"/>
      <c r="H44" s="28">
        <f>12*B5*I44</f>
        <v>1699.0752</v>
      </c>
      <c r="I44" s="35">
        <v>0.34</v>
      </c>
    </row>
    <row r="45" spans="1:9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1699.0752</v>
      </c>
      <c r="I45" s="35">
        <v>0.34</v>
      </c>
    </row>
    <row r="46" spans="1:9" ht="13.5" customHeight="1">
      <c r="A46" s="68" t="s">
        <v>34</v>
      </c>
      <c r="B46" s="69"/>
      <c r="C46" s="69"/>
      <c r="D46" s="69"/>
      <c r="E46" s="69"/>
      <c r="F46" s="69"/>
      <c r="G46" s="69"/>
      <c r="H46" s="28">
        <f>12*B5*I46</f>
        <v>899.5103999999999</v>
      </c>
      <c r="I46" s="35">
        <v>0.18</v>
      </c>
    </row>
    <row r="47" spans="1:9" ht="47.25" customHeight="1">
      <c r="A47" s="74" t="s">
        <v>36</v>
      </c>
      <c r="B47" s="75"/>
      <c r="C47" s="75"/>
      <c r="D47" s="75"/>
      <c r="E47" s="75"/>
      <c r="F47" s="75"/>
      <c r="G47" s="76"/>
      <c r="H47" s="28">
        <f>12*B5*I47</f>
        <v>4397.6064</v>
      </c>
      <c r="I47" s="35">
        <v>0.88</v>
      </c>
    </row>
    <row r="48" spans="1:9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1149.3744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24936.427200000002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92</v>
      </c>
    </row>
    <row r="52" spans="1:9" ht="25.5" customHeight="1">
      <c r="A52" s="74" t="s">
        <v>157</v>
      </c>
      <c r="B52" s="75"/>
      <c r="C52" s="75"/>
      <c r="D52" s="75"/>
      <c r="E52" s="75"/>
      <c r="F52" s="75"/>
      <c r="G52" s="76"/>
      <c r="H52" s="28">
        <v>918</v>
      </c>
      <c r="I52" s="35">
        <v>0.7</v>
      </c>
    </row>
    <row r="53" spans="1:8" ht="24.75" customHeight="1">
      <c r="A53" s="79" t="s">
        <v>54</v>
      </c>
      <c r="B53" s="80"/>
      <c r="C53" s="80"/>
      <c r="D53" s="80"/>
      <c r="E53" s="80"/>
      <c r="F53" s="80"/>
      <c r="G53" s="81"/>
      <c r="H53" s="28">
        <v>0</v>
      </c>
    </row>
    <row r="54" spans="1:8" ht="24.75" customHeight="1">
      <c r="A54" s="79" t="s">
        <v>55</v>
      </c>
      <c r="B54" s="80"/>
      <c r="C54" s="80"/>
      <c r="D54" s="80"/>
      <c r="E54" s="80"/>
      <c r="F54" s="80"/>
      <c r="G54" s="81"/>
      <c r="H54" s="28">
        <v>0</v>
      </c>
    </row>
    <row r="55" spans="1:8" ht="36" customHeight="1">
      <c r="A55" s="79" t="s">
        <v>56</v>
      </c>
      <c r="B55" s="80"/>
      <c r="C55" s="80"/>
      <c r="D55" s="80"/>
      <c r="E55" s="80"/>
      <c r="F55" s="80"/>
      <c r="G55" s="8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918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92</v>
      </c>
    </row>
    <row r="59" spans="1:9" ht="12.75" customHeight="1">
      <c r="A59" s="74" t="s">
        <v>44</v>
      </c>
      <c r="B59" s="75"/>
      <c r="C59" s="75"/>
      <c r="D59" s="75"/>
      <c r="E59" s="75"/>
      <c r="F59" s="75"/>
      <c r="G59" s="76"/>
      <c r="H59" s="28">
        <v>10944.12</v>
      </c>
      <c r="I59" s="35">
        <v>2.19</v>
      </c>
    </row>
    <row r="60" spans="1:8" ht="24" customHeight="1">
      <c r="A60" s="74" t="s">
        <v>49</v>
      </c>
      <c r="B60" s="75"/>
      <c r="C60" s="75"/>
      <c r="D60" s="75"/>
      <c r="E60" s="75"/>
      <c r="F60" s="75"/>
      <c r="G60" s="7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10944.12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61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92</v>
      </c>
    </row>
    <row r="66" spans="1:9" ht="36.75" customHeight="1">
      <c r="A66" s="74" t="s">
        <v>38</v>
      </c>
      <c r="B66" s="75"/>
      <c r="C66" s="75"/>
      <c r="D66" s="75"/>
      <c r="E66" s="75"/>
      <c r="F66" s="75"/>
      <c r="G66" s="76"/>
      <c r="H66" s="28">
        <f>12*B5*I66</f>
        <v>5297.1168</v>
      </c>
      <c r="I66" s="35">
        <v>1.06</v>
      </c>
    </row>
    <row r="67" spans="1:9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4497.552</v>
      </c>
      <c r="I67" s="35">
        <v>0.9</v>
      </c>
    </row>
    <row r="68" spans="1:9" ht="36.75" customHeight="1">
      <c r="A68" s="74" t="s">
        <v>48</v>
      </c>
      <c r="B68" s="75"/>
      <c r="C68" s="75"/>
      <c r="D68" s="75"/>
      <c r="E68" s="75"/>
      <c r="F68" s="75"/>
      <c r="G68" s="76"/>
      <c r="H68" s="28">
        <f>12*B5*I68</f>
        <v>6296.5728</v>
      </c>
      <c r="I68" s="35">
        <v>1.26</v>
      </c>
    </row>
    <row r="69" spans="1:9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1199.3472</v>
      </c>
      <c r="I69" s="35">
        <v>0.24</v>
      </c>
    </row>
    <row r="70" spans="1:9" ht="25.5" customHeight="1">
      <c r="A70" s="74" t="s">
        <v>41</v>
      </c>
      <c r="B70" s="75"/>
      <c r="C70" s="75"/>
      <c r="D70" s="75"/>
      <c r="E70" s="75"/>
      <c r="F70" s="75"/>
      <c r="G70" s="76"/>
      <c r="H70" s="28">
        <f>12*B5*I70</f>
        <v>2198.8032</v>
      </c>
      <c r="I70" s="35">
        <v>0.44</v>
      </c>
    </row>
    <row r="71" spans="1:9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749.592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20238.983999999997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92</v>
      </c>
    </row>
    <row r="75" spans="1:8" ht="24" customHeight="1">
      <c r="A75" s="74" t="s">
        <v>158</v>
      </c>
      <c r="B75" s="75"/>
      <c r="C75" s="75"/>
      <c r="D75" s="75"/>
      <c r="E75" s="75"/>
      <c r="F75" s="75"/>
      <c r="G75" s="76"/>
      <c r="H75" s="41">
        <v>1455</v>
      </c>
    </row>
    <row r="76" spans="1:8" ht="34.5" customHeight="1">
      <c r="A76" s="79" t="s">
        <v>53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1455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92</v>
      </c>
    </row>
    <row r="80" spans="1:8" ht="24.75" customHeight="1">
      <c r="A80" s="74" t="s">
        <v>50</v>
      </c>
      <c r="B80" s="75"/>
      <c r="C80" s="75"/>
      <c r="D80" s="75"/>
      <c r="E80" s="75"/>
      <c r="F80" s="75"/>
      <c r="G80" s="76"/>
      <c r="H80" s="28">
        <v>0</v>
      </c>
    </row>
    <row r="81" spans="1:8" ht="24.75" customHeight="1">
      <c r="A81" s="74" t="s">
        <v>51</v>
      </c>
      <c r="B81" s="75"/>
      <c r="C81" s="75"/>
      <c r="D81" s="75"/>
      <c r="E81" s="75"/>
      <c r="F81" s="75"/>
      <c r="G81" s="76"/>
      <c r="H81" s="28">
        <v>0</v>
      </c>
    </row>
    <row r="82" spans="1:8" ht="24" customHeight="1">
      <c r="A82" s="85" t="s">
        <v>81</v>
      </c>
      <c r="B82" s="86"/>
      <c r="C82" s="86"/>
      <c r="D82" s="86"/>
      <c r="E82" s="86"/>
      <c r="F82" s="86"/>
      <c r="G82" s="87"/>
      <c r="H82" s="28">
        <v>0</v>
      </c>
    </row>
    <row r="83" spans="1:8" ht="24.75" customHeight="1">
      <c r="A83" s="79" t="s">
        <v>52</v>
      </c>
      <c r="B83" s="80"/>
      <c r="C83" s="80"/>
      <c r="D83" s="80"/>
      <c r="E83" s="80"/>
      <c r="F83" s="80"/>
      <c r="G83" s="81"/>
      <c r="H83" s="28">
        <v>0</v>
      </c>
    </row>
    <row r="84" spans="1:8" ht="36" customHeight="1">
      <c r="A84" s="85" t="s">
        <v>159</v>
      </c>
      <c r="B84" s="86"/>
      <c r="C84" s="86"/>
      <c r="D84" s="86"/>
      <c r="E84" s="86"/>
      <c r="F84" s="86"/>
      <c r="G84" s="87"/>
      <c r="H84" s="28">
        <f>318+1265+892</f>
        <v>2475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2475</v>
      </c>
    </row>
    <row r="86" ht="12.75">
      <c r="H86" s="33"/>
    </row>
    <row r="88" ht="12.75">
      <c r="A88" t="s">
        <v>63</v>
      </c>
    </row>
    <row r="90" ht="0.75" customHeight="1"/>
    <row r="91" ht="12.75" hidden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51" customFormat="1" ht="12.75" hidden="1">
      <c r="A93" s="47">
        <v>5603</v>
      </c>
      <c r="B93" s="47" t="b">
        <v>0</v>
      </c>
      <c r="C93" s="47">
        <v>5507</v>
      </c>
      <c r="D93" s="48" t="s">
        <v>118</v>
      </c>
      <c r="E93" s="48" t="s">
        <v>119</v>
      </c>
      <c r="F93" s="48" t="s">
        <v>120</v>
      </c>
      <c r="G93" s="47">
        <v>1</v>
      </c>
      <c r="H93" s="47">
        <v>1</v>
      </c>
      <c r="I93" s="48" t="s">
        <v>121</v>
      </c>
      <c r="J93" s="48" t="s">
        <v>122</v>
      </c>
      <c r="K93" s="47">
        <v>1</v>
      </c>
      <c r="L93" s="48" t="s">
        <v>123</v>
      </c>
      <c r="M93" s="48" t="s">
        <v>124</v>
      </c>
      <c r="N93" s="49">
        <v>1265</v>
      </c>
      <c r="O93" s="50"/>
      <c r="P93" s="50"/>
      <c r="Q93" s="50"/>
      <c r="R93" s="47" t="b">
        <v>1</v>
      </c>
      <c r="S93" s="48" t="s">
        <v>125</v>
      </c>
      <c r="T93" s="48" t="s">
        <v>124</v>
      </c>
      <c r="U93" s="48" t="s">
        <v>126</v>
      </c>
      <c r="V93" s="48" t="s">
        <v>127</v>
      </c>
      <c r="W93" s="48" t="s">
        <v>128</v>
      </c>
      <c r="X93" s="47" t="b">
        <v>0</v>
      </c>
      <c r="Y93" s="47" t="b">
        <v>0</v>
      </c>
    </row>
    <row r="94" spans="1:25" s="46" customFormat="1" ht="12.75" hidden="1">
      <c r="A94" s="42">
        <v>5259</v>
      </c>
      <c r="B94" s="42" t="b">
        <v>0</v>
      </c>
      <c r="C94" s="42">
        <v>5166</v>
      </c>
      <c r="D94" s="43" t="s">
        <v>129</v>
      </c>
      <c r="E94" s="43" t="s">
        <v>119</v>
      </c>
      <c r="F94" s="43" t="s">
        <v>130</v>
      </c>
      <c r="G94" s="42">
        <v>1</v>
      </c>
      <c r="H94" s="42">
        <v>1</v>
      </c>
      <c r="I94" s="43" t="s">
        <v>131</v>
      </c>
      <c r="J94" s="43" t="s">
        <v>124</v>
      </c>
      <c r="K94" s="42">
        <v>1</v>
      </c>
      <c r="L94" s="43" t="s">
        <v>132</v>
      </c>
      <c r="M94" s="43" t="s">
        <v>124</v>
      </c>
      <c r="N94" s="44">
        <v>320</v>
      </c>
      <c r="O94" s="45"/>
      <c r="P94" s="45"/>
      <c r="Q94" s="45"/>
      <c r="R94" s="42" t="b">
        <v>1</v>
      </c>
      <c r="S94" s="43" t="s">
        <v>125</v>
      </c>
      <c r="T94" s="43" t="s">
        <v>124</v>
      </c>
      <c r="U94" s="43" t="s">
        <v>126</v>
      </c>
      <c r="V94" s="43" t="s">
        <v>127</v>
      </c>
      <c r="W94" s="43" t="s">
        <v>133</v>
      </c>
      <c r="X94" s="42" t="b">
        <v>0</v>
      </c>
      <c r="Y94" s="42" t="b">
        <v>0</v>
      </c>
    </row>
    <row r="95" spans="1:25" s="51" customFormat="1" ht="12.75" hidden="1">
      <c r="A95" s="47">
        <v>5161</v>
      </c>
      <c r="B95" s="47" t="b">
        <v>0</v>
      </c>
      <c r="C95" s="47">
        <v>5068</v>
      </c>
      <c r="D95" s="48" t="s">
        <v>134</v>
      </c>
      <c r="E95" s="48" t="s">
        <v>135</v>
      </c>
      <c r="F95" s="48" t="s">
        <v>136</v>
      </c>
      <c r="G95" s="47">
        <v>1</v>
      </c>
      <c r="H95" s="47">
        <v>1</v>
      </c>
      <c r="I95" s="48" t="s">
        <v>137</v>
      </c>
      <c r="J95" s="48" t="s">
        <v>138</v>
      </c>
      <c r="K95" s="47">
        <v>1</v>
      </c>
      <c r="L95" s="48" t="s">
        <v>123</v>
      </c>
      <c r="M95" s="48" t="s">
        <v>124</v>
      </c>
      <c r="N95" s="49">
        <v>318</v>
      </c>
      <c r="O95" s="50"/>
      <c r="P95" s="50"/>
      <c r="Q95" s="50"/>
      <c r="R95" s="47" t="b">
        <v>1</v>
      </c>
      <c r="S95" s="48" t="s">
        <v>125</v>
      </c>
      <c r="T95" s="48" t="s">
        <v>124</v>
      </c>
      <c r="U95" s="48" t="s">
        <v>126</v>
      </c>
      <c r="V95" s="48" t="s">
        <v>127</v>
      </c>
      <c r="W95" s="48" t="s">
        <v>139</v>
      </c>
      <c r="X95" s="47" t="b">
        <v>0</v>
      </c>
      <c r="Y95" s="47" t="b">
        <v>0</v>
      </c>
    </row>
    <row r="96" spans="1:25" s="51" customFormat="1" ht="12.75" hidden="1">
      <c r="A96" s="47">
        <v>5003</v>
      </c>
      <c r="B96" s="47" t="b">
        <v>0</v>
      </c>
      <c r="C96" s="47">
        <v>4910</v>
      </c>
      <c r="D96" s="48" t="s">
        <v>140</v>
      </c>
      <c r="E96" s="48" t="s">
        <v>141</v>
      </c>
      <c r="F96" s="48" t="s">
        <v>142</v>
      </c>
      <c r="G96" s="47">
        <v>2</v>
      </c>
      <c r="H96" s="47">
        <v>2</v>
      </c>
      <c r="I96" s="48" t="s">
        <v>143</v>
      </c>
      <c r="J96" s="48" t="s">
        <v>144</v>
      </c>
      <c r="K96" s="47">
        <v>1</v>
      </c>
      <c r="L96" s="48" t="s">
        <v>123</v>
      </c>
      <c r="M96" s="48" t="s">
        <v>124</v>
      </c>
      <c r="N96" s="49">
        <v>892</v>
      </c>
      <c r="O96" s="50"/>
      <c r="P96" s="50"/>
      <c r="Q96" s="50"/>
      <c r="R96" s="47" t="b">
        <v>1</v>
      </c>
      <c r="S96" s="48" t="s">
        <v>125</v>
      </c>
      <c r="T96" s="48" t="s">
        <v>124</v>
      </c>
      <c r="U96" s="48" t="s">
        <v>126</v>
      </c>
      <c r="V96" s="48" t="s">
        <v>127</v>
      </c>
      <c r="W96" s="48" t="s">
        <v>145</v>
      </c>
      <c r="X96" s="47" t="b">
        <v>0</v>
      </c>
      <c r="Y96" s="47" t="b">
        <v>0</v>
      </c>
    </row>
    <row r="97" spans="1:25" s="61" customFormat="1" ht="12.75" hidden="1">
      <c r="A97" s="57">
        <v>4935</v>
      </c>
      <c r="B97" s="57" t="b">
        <v>0</v>
      </c>
      <c r="C97" s="57">
        <v>4843</v>
      </c>
      <c r="D97" s="58" t="s">
        <v>146</v>
      </c>
      <c r="E97" s="58" t="s">
        <v>147</v>
      </c>
      <c r="F97" s="58" t="s">
        <v>136</v>
      </c>
      <c r="G97" s="57">
        <v>3</v>
      </c>
      <c r="H97" s="57">
        <v>2</v>
      </c>
      <c r="I97" s="58" t="s">
        <v>148</v>
      </c>
      <c r="J97" s="58" t="s">
        <v>149</v>
      </c>
      <c r="K97" s="57">
        <v>1</v>
      </c>
      <c r="L97" s="58" t="s">
        <v>123</v>
      </c>
      <c r="M97" s="58" t="s">
        <v>124</v>
      </c>
      <c r="N97" s="59">
        <v>1455</v>
      </c>
      <c r="O97" s="60"/>
      <c r="P97" s="60"/>
      <c r="Q97" s="60"/>
      <c r="R97" s="57" t="b">
        <v>1</v>
      </c>
      <c r="S97" s="58" t="s">
        <v>125</v>
      </c>
      <c r="T97" s="58" t="s">
        <v>124</v>
      </c>
      <c r="U97" s="58" t="s">
        <v>126</v>
      </c>
      <c r="V97" s="58" t="s">
        <v>150</v>
      </c>
      <c r="W97" s="58" t="s">
        <v>151</v>
      </c>
      <c r="X97" s="57" t="b">
        <v>0</v>
      </c>
      <c r="Y97" s="57" t="b">
        <v>0</v>
      </c>
    </row>
    <row r="98" spans="1:25" s="56" customFormat="1" ht="12.75" hidden="1">
      <c r="A98" s="52">
        <v>4365</v>
      </c>
      <c r="B98" s="52" t="b">
        <v>0</v>
      </c>
      <c r="C98" s="52">
        <v>4278</v>
      </c>
      <c r="D98" s="53" t="s">
        <v>152</v>
      </c>
      <c r="E98" s="53" t="s">
        <v>141</v>
      </c>
      <c r="F98" s="53" t="s">
        <v>153</v>
      </c>
      <c r="G98" s="52">
        <v>1</v>
      </c>
      <c r="H98" s="52">
        <v>2</v>
      </c>
      <c r="I98" s="53" t="s">
        <v>154</v>
      </c>
      <c r="J98" s="53" t="s">
        <v>124</v>
      </c>
      <c r="K98" s="52">
        <v>1</v>
      </c>
      <c r="L98" s="53" t="s">
        <v>123</v>
      </c>
      <c r="M98" s="53" t="s">
        <v>124</v>
      </c>
      <c r="N98" s="54">
        <v>494</v>
      </c>
      <c r="O98" s="55"/>
      <c r="P98" s="55"/>
      <c r="Q98" s="55"/>
      <c r="R98" s="52" t="b">
        <v>1</v>
      </c>
      <c r="S98" s="53" t="s">
        <v>125</v>
      </c>
      <c r="T98" s="53" t="s">
        <v>124</v>
      </c>
      <c r="U98" s="53" t="s">
        <v>126</v>
      </c>
      <c r="V98" s="53" t="s">
        <v>127</v>
      </c>
      <c r="W98" s="53" t="s">
        <v>139</v>
      </c>
      <c r="X98" s="52" t="b">
        <v>0</v>
      </c>
      <c r="Y98" s="52" t="b">
        <v>0</v>
      </c>
    </row>
    <row r="99" spans="1:25" s="56" customFormat="1" ht="12.75" hidden="1">
      <c r="A99" s="52">
        <v>4332</v>
      </c>
      <c r="B99" s="52" t="b">
        <v>0</v>
      </c>
      <c r="C99" s="52">
        <v>4248</v>
      </c>
      <c r="D99" s="53" t="s">
        <v>155</v>
      </c>
      <c r="E99" s="53" t="s">
        <v>130</v>
      </c>
      <c r="F99" s="53" t="s">
        <v>135</v>
      </c>
      <c r="G99" s="52">
        <v>1</v>
      </c>
      <c r="H99" s="52">
        <v>2</v>
      </c>
      <c r="I99" s="53" t="s">
        <v>156</v>
      </c>
      <c r="J99" s="53" t="s">
        <v>124</v>
      </c>
      <c r="K99" s="52">
        <v>1</v>
      </c>
      <c r="L99" s="53" t="s">
        <v>123</v>
      </c>
      <c r="M99" s="53" t="s">
        <v>124</v>
      </c>
      <c r="N99" s="54">
        <v>424</v>
      </c>
      <c r="O99" s="55"/>
      <c r="P99" s="55"/>
      <c r="Q99" s="55"/>
      <c r="R99" s="52" t="b">
        <v>1</v>
      </c>
      <c r="S99" s="53" t="s">
        <v>125</v>
      </c>
      <c r="T99" s="53" t="s">
        <v>124</v>
      </c>
      <c r="U99" s="53" t="s">
        <v>126</v>
      </c>
      <c r="V99" s="53" t="s">
        <v>127</v>
      </c>
      <c r="W99" s="53" t="s">
        <v>139</v>
      </c>
      <c r="X99" s="52" t="b">
        <v>0</v>
      </c>
      <c r="Y99" s="52" t="b">
        <v>0</v>
      </c>
    </row>
    <row r="100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7" t="s">
        <v>69</v>
      </c>
      <c r="B1" s="77"/>
      <c r="C1" s="77"/>
      <c r="D1" s="77"/>
      <c r="E1" s="77"/>
      <c r="F1" s="77"/>
      <c r="G1" s="77"/>
      <c r="H1" s="77"/>
      <c r="I1" s="31"/>
    </row>
    <row r="2" spans="1:9" ht="12.75" customHeight="1">
      <c r="A2" s="78" t="s">
        <v>70</v>
      </c>
      <c r="B2" s="78"/>
      <c r="C2" s="78"/>
      <c r="D2" s="78"/>
      <c r="E2" s="78"/>
      <c r="F2" s="78"/>
      <c r="G2" s="78"/>
      <c r="H2" s="7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77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78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62198.62+10941.06</f>
        <v>73139.68000000001</v>
      </c>
      <c r="C15" s="20">
        <v>28884</v>
      </c>
      <c r="D15" s="20">
        <f>SUM(B15:C15)</f>
        <v>102023.68000000001</v>
      </c>
      <c r="E15" s="1"/>
      <c r="F15" s="1"/>
      <c r="G15" s="1"/>
      <c r="H15" s="1"/>
    </row>
    <row r="16" spans="1:8" ht="12.75">
      <c r="A16" s="5" t="s">
        <v>72</v>
      </c>
      <c r="B16" s="20">
        <f>54916.4+12699.99</f>
        <v>67616.39</v>
      </c>
      <c r="C16" s="20">
        <f>5281.41+902.28+17658.41</f>
        <v>23842.1</v>
      </c>
      <c r="D16" s="20">
        <f>SUM(B16:C16)</f>
        <v>91458.48999999999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48466.731199999995</v>
      </c>
      <c r="C17" s="20">
        <f>H72+H77+H85</f>
        <v>81750.796</v>
      </c>
      <c r="D17" s="20">
        <f>SUM(B17:C17)</f>
        <v>130217.5272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19149.658800000005</v>
      </c>
      <c r="C18" s="38">
        <f>C16-C17</f>
        <v>-57908.696</v>
      </c>
      <c r="D18" s="38">
        <f>SUM(B18:C18)</f>
        <v>-38759.0372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-38759.0372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-10968.91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-49727.947199999995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6" t="s">
        <v>62</v>
      </c>
      <c r="B26" s="67"/>
      <c r="C26" s="67"/>
      <c r="D26" s="67"/>
      <c r="E26" s="67"/>
      <c r="F26" s="67"/>
      <c r="G26" s="67"/>
      <c r="H26" s="25" t="s">
        <v>20</v>
      </c>
    </row>
    <row r="27" spans="1:8" ht="12.75" customHeight="1">
      <c r="A27" s="62" t="s">
        <v>21</v>
      </c>
      <c r="B27" s="62"/>
      <c r="C27" s="62"/>
      <c r="D27" s="62"/>
      <c r="E27" s="62"/>
      <c r="F27" s="62"/>
      <c r="G27" s="62"/>
      <c r="H27" s="26">
        <v>4.99</v>
      </c>
    </row>
    <row r="28" spans="1:8" ht="12.75" customHeight="1">
      <c r="A28" s="62" t="s">
        <v>22</v>
      </c>
      <c r="B28" s="62"/>
      <c r="C28" s="62"/>
      <c r="D28" s="62"/>
      <c r="E28" s="62"/>
      <c r="F28" s="62"/>
      <c r="G28" s="62"/>
      <c r="H28" s="26">
        <v>0.7</v>
      </c>
    </row>
    <row r="29" spans="1:8" ht="12.75" customHeight="1">
      <c r="A29" s="62" t="s">
        <v>17</v>
      </c>
      <c r="B29" s="62"/>
      <c r="C29" s="62"/>
      <c r="D29" s="62"/>
      <c r="E29" s="62"/>
      <c r="F29" s="62"/>
      <c r="G29" s="62"/>
      <c r="H29" s="26">
        <v>2.19</v>
      </c>
    </row>
    <row r="30" spans="1:8" ht="12.75" customHeight="1">
      <c r="A30" s="63" t="s">
        <v>18</v>
      </c>
      <c r="B30" s="64"/>
      <c r="C30" s="64"/>
      <c r="D30" s="64"/>
      <c r="E30" s="64"/>
      <c r="F30" s="64"/>
      <c r="G30" s="65"/>
      <c r="H30" s="27">
        <f>SUM(H27:H29)</f>
        <v>7.880000000000001</v>
      </c>
    </row>
    <row r="31" spans="1:8" ht="12.75" customHeight="1">
      <c r="A31" s="62"/>
      <c r="B31" s="62"/>
      <c r="C31" s="62"/>
      <c r="D31" s="62"/>
      <c r="E31" s="62"/>
      <c r="F31" s="62"/>
      <c r="G31" s="62"/>
      <c r="H31" s="26"/>
    </row>
    <row r="32" spans="1:8" ht="12.75" customHeight="1">
      <c r="A32" s="62" t="s">
        <v>23</v>
      </c>
      <c r="B32" s="62"/>
      <c r="C32" s="62"/>
      <c r="D32" s="62"/>
      <c r="E32" s="62"/>
      <c r="F32" s="62"/>
      <c r="G32" s="62"/>
      <c r="H32" s="26">
        <v>4.54</v>
      </c>
    </row>
    <row r="33" spans="1:8" ht="12.75" customHeight="1">
      <c r="A33" s="62" t="s">
        <v>24</v>
      </c>
      <c r="B33" s="62"/>
      <c r="C33" s="62"/>
      <c r="D33" s="62"/>
      <c r="E33" s="62"/>
      <c r="F33" s="62"/>
      <c r="G33" s="62"/>
      <c r="H33" s="26">
        <v>0</v>
      </c>
    </row>
    <row r="34" spans="1:8" ht="12.75" customHeight="1">
      <c r="A34" s="62" t="s">
        <v>25</v>
      </c>
      <c r="B34" s="62"/>
      <c r="C34" s="62"/>
      <c r="D34" s="62"/>
      <c r="E34" s="62"/>
      <c r="F34" s="62"/>
      <c r="G34" s="62"/>
      <c r="H34" s="26">
        <v>2.22</v>
      </c>
    </row>
    <row r="35" spans="1:8" ht="12.75" customHeight="1">
      <c r="A35" s="63" t="s">
        <v>19</v>
      </c>
      <c r="B35" s="64"/>
      <c r="C35" s="64"/>
      <c r="D35" s="64"/>
      <c r="E35" s="64"/>
      <c r="F35" s="64"/>
      <c r="G35" s="65"/>
      <c r="H35" s="27">
        <f>SUM(H32:H34)</f>
        <v>6.76</v>
      </c>
    </row>
    <row r="36" spans="1:8" ht="12.75" customHeight="1">
      <c r="A36" s="62"/>
      <c r="B36" s="62"/>
      <c r="C36" s="62"/>
      <c r="D36" s="62"/>
      <c r="E36" s="62"/>
      <c r="F36" s="62"/>
      <c r="G36" s="62"/>
      <c r="H36" s="26"/>
    </row>
    <row r="37" spans="1:8" ht="12.75" customHeight="1">
      <c r="A37" s="63" t="s">
        <v>28</v>
      </c>
      <c r="B37" s="64"/>
      <c r="C37" s="64"/>
      <c r="D37" s="64"/>
      <c r="E37" s="64"/>
      <c r="F37" s="64"/>
      <c r="G37" s="65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60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75</v>
      </c>
    </row>
    <row r="42" spans="1:9" ht="47.25" customHeight="1">
      <c r="A42" s="74" t="s">
        <v>30</v>
      </c>
      <c r="B42" s="75"/>
      <c r="C42" s="75"/>
      <c r="D42" s="75"/>
      <c r="E42" s="75"/>
      <c r="F42" s="75"/>
      <c r="G42" s="76"/>
      <c r="H42" s="28">
        <f>12*B5*I42</f>
        <v>11940.0576</v>
      </c>
      <c r="I42" s="35">
        <v>2.39</v>
      </c>
    </row>
    <row r="43" spans="1:9" ht="24.75" customHeight="1">
      <c r="A43" s="79" t="s">
        <v>31</v>
      </c>
      <c r="B43" s="80"/>
      <c r="C43" s="80"/>
      <c r="D43" s="80"/>
      <c r="E43" s="80"/>
      <c r="F43" s="80"/>
      <c r="G43" s="81"/>
      <c r="H43" s="28">
        <f>12*I43*B5</f>
        <v>3147.3792000000003</v>
      </c>
      <c r="I43" s="35">
        <v>0.63</v>
      </c>
    </row>
    <row r="44" spans="1:9" ht="13.5" customHeight="1">
      <c r="A44" s="68" t="s">
        <v>32</v>
      </c>
      <c r="B44" s="69"/>
      <c r="C44" s="69"/>
      <c r="D44" s="69"/>
      <c r="E44" s="69"/>
      <c r="F44" s="69"/>
      <c r="G44" s="69"/>
      <c r="H44" s="28">
        <f>12*B5*I44</f>
        <v>1698.5856</v>
      </c>
      <c r="I44" s="35">
        <v>0.34</v>
      </c>
    </row>
    <row r="45" spans="1:9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1698.5856</v>
      </c>
      <c r="I45" s="35">
        <v>0.34</v>
      </c>
    </row>
    <row r="46" spans="1:9" ht="13.5" customHeight="1">
      <c r="A46" s="68" t="s">
        <v>34</v>
      </c>
      <c r="B46" s="69"/>
      <c r="C46" s="69"/>
      <c r="D46" s="69"/>
      <c r="E46" s="69"/>
      <c r="F46" s="69"/>
      <c r="G46" s="69"/>
      <c r="H46" s="28">
        <f>12*B5*I46</f>
        <v>899.2512</v>
      </c>
      <c r="I46" s="35">
        <v>0.18</v>
      </c>
    </row>
    <row r="47" spans="1:9" ht="47.25" customHeight="1">
      <c r="A47" s="74" t="s">
        <v>36</v>
      </c>
      <c r="B47" s="75"/>
      <c r="C47" s="75"/>
      <c r="D47" s="75"/>
      <c r="E47" s="75"/>
      <c r="F47" s="75"/>
      <c r="G47" s="76"/>
      <c r="H47" s="28">
        <f>12*B5*I47</f>
        <v>4396.3392</v>
      </c>
      <c r="I47" s="35">
        <v>0.88</v>
      </c>
    </row>
    <row r="48" spans="1:9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1149.0432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24929.241599999994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75</v>
      </c>
    </row>
    <row r="52" spans="1:9" ht="24" customHeight="1">
      <c r="A52" s="74" t="s">
        <v>80</v>
      </c>
      <c r="B52" s="75"/>
      <c r="C52" s="75"/>
      <c r="D52" s="75"/>
      <c r="E52" s="75"/>
      <c r="F52" s="75"/>
      <c r="G52" s="76"/>
      <c r="H52" s="28">
        <f>700+250+470*24.78</f>
        <v>12596.6</v>
      </c>
      <c r="I52" s="35">
        <v>0.7</v>
      </c>
    </row>
    <row r="53" spans="1:8" ht="24.75" customHeight="1">
      <c r="A53" s="79" t="s">
        <v>54</v>
      </c>
      <c r="B53" s="80"/>
      <c r="C53" s="80"/>
      <c r="D53" s="80"/>
      <c r="E53" s="80"/>
      <c r="F53" s="80"/>
      <c r="G53" s="81"/>
      <c r="H53" s="28">
        <v>0</v>
      </c>
    </row>
    <row r="54" spans="1:8" ht="24.75" customHeight="1">
      <c r="A54" s="79" t="s">
        <v>55</v>
      </c>
      <c r="B54" s="80"/>
      <c r="C54" s="80"/>
      <c r="D54" s="80"/>
      <c r="E54" s="80"/>
      <c r="F54" s="80"/>
      <c r="G54" s="81"/>
      <c r="H54" s="28">
        <v>0</v>
      </c>
    </row>
    <row r="55" spans="1:8" ht="36" customHeight="1">
      <c r="A55" s="79" t="s">
        <v>56</v>
      </c>
      <c r="B55" s="80"/>
      <c r="C55" s="80"/>
      <c r="D55" s="80"/>
      <c r="E55" s="80"/>
      <c r="F55" s="80"/>
      <c r="G55" s="8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12596.6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75</v>
      </c>
    </row>
    <row r="59" spans="1:9" ht="12.75" customHeight="1">
      <c r="A59" s="74" t="s">
        <v>44</v>
      </c>
      <c r="B59" s="75"/>
      <c r="C59" s="75"/>
      <c r="D59" s="75"/>
      <c r="E59" s="75"/>
      <c r="F59" s="75"/>
      <c r="G59" s="76"/>
      <c r="H59" s="28">
        <f>12*B5*I59</f>
        <v>10940.8896</v>
      </c>
      <c r="I59" s="35">
        <v>2.19</v>
      </c>
    </row>
    <row r="60" spans="1:8" ht="24" customHeight="1">
      <c r="A60" s="74" t="s">
        <v>49</v>
      </c>
      <c r="B60" s="75"/>
      <c r="C60" s="75"/>
      <c r="D60" s="75"/>
      <c r="E60" s="75"/>
      <c r="F60" s="75"/>
      <c r="G60" s="7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10940.8896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61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75</v>
      </c>
    </row>
    <row r="66" spans="1:9" ht="36.75" customHeight="1">
      <c r="A66" s="74" t="s">
        <v>38</v>
      </c>
      <c r="B66" s="75"/>
      <c r="C66" s="75"/>
      <c r="D66" s="75"/>
      <c r="E66" s="75"/>
      <c r="F66" s="75"/>
      <c r="G66" s="76"/>
      <c r="H66" s="28">
        <f>12*B5*I66</f>
        <v>5295.5904</v>
      </c>
      <c r="I66" s="35">
        <v>1.06</v>
      </c>
    </row>
    <row r="67" spans="1:9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3746.88</v>
      </c>
      <c r="I67" s="35">
        <v>0.75</v>
      </c>
    </row>
    <row r="68" spans="1:9" ht="36.75" customHeight="1">
      <c r="A68" s="74" t="s">
        <v>48</v>
      </c>
      <c r="B68" s="75"/>
      <c r="C68" s="75"/>
      <c r="D68" s="75"/>
      <c r="E68" s="75"/>
      <c r="F68" s="75"/>
      <c r="G68" s="76"/>
      <c r="H68" s="28">
        <f>12*B5*I68</f>
        <v>6294.758400000001</v>
      </c>
      <c r="I68" s="35">
        <v>1.26</v>
      </c>
    </row>
    <row r="69" spans="1:9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1199.0016</v>
      </c>
      <c r="I69" s="35">
        <v>0.24</v>
      </c>
    </row>
    <row r="70" spans="1:9" ht="25.5" customHeight="1">
      <c r="A70" s="74" t="s">
        <v>41</v>
      </c>
      <c r="B70" s="75"/>
      <c r="C70" s="75"/>
      <c r="D70" s="75"/>
      <c r="E70" s="75"/>
      <c r="F70" s="75"/>
      <c r="G70" s="76"/>
      <c r="H70" s="28">
        <f>12*B5*I70</f>
        <v>2198.1696</v>
      </c>
      <c r="I70" s="35">
        <v>0.44</v>
      </c>
    </row>
    <row r="71" spans="1:9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749.376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19483.776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75</v>
      </c>
    </row>
    <row r="75" spans="1:8" ht="36" customHeight="1">
      <c r="A75" s="74" t="s">
        <v>76</v>
      </c>
      <c r="B75" s="75"/>
      <c r="C75" s="75"/>
      <c r="D75" s="75"/>
      <c r="E75" s="75"/>
      <c r="F75" s="75"/>
      <c r="G75" s="76"/>
      <c r="H75" s="28">
        <v>57767.87</v>
      </c>
    </row>
    <row r="76" spans="1:8" ht="34.5" customHeight="1">
      <c r="A76" s="79" t="s">
        <v>53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57767.87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75</v>
      </c>
    </row>
    <row r="80" spans="1:8" ht="24.75" customHeight="1">
      <c r="A80" s="74" t="s">
        <v>50</v>
      </c>
      <c r="B80" s="75"/>
      <c r="C80" s="75"/>
      <c r="D80" s="75"/>
      <c r="E80" s="75"/>
      <c r="F80" s="75"/>
      <c r="G80" s="76"/>
      <c r="H80" s="28">
        <v>0</v>
      </c>
    </row>
    <row r="81" spans="1:8" ht="24.75" customHeight="1">
      <c r="A81" s="74" t="s">
        <v>51</v>
      </c>
      <c r="B81" s="75"/>
      <c r="C81" s="75"/>
      <c r="D81" s="75"/>
      <c r="E81" s="75"/>
      <c r="F81" s="75"/>
      <c r="G81" s="76"/>
      <c r="H81" s="28">
        <v>0</v>
      </c>
    </row>
    <row r="82" spans="1:8" ht="24" customHeight="1">
      <c r="A82" s="85" t="s">
        <v>66</v>
      </c>
      <c r="B82" s="86"/>
      <c r="C82" s="86"/>
      <c r="D82" s="86"/>
      <c r="E82" s="86"/>
      <c r="F82" s="86"/>
      <c r="G82" s="87"/>
      <c r="H82" s="28">
        <v>0</v>
      </c>
    </row>
    <row r="83" spans="1:8" ht="24.75" customHeight="1">
      <c r="A83" s="79" t="s">
        <v>52</v>
      </c>
      <c r="B83" s="80"/>
      <c r="C83" s="80"/>
      <c r="D83" s="80"/>
      <c r="E83" s="80"/>
      <c r="F83" s="80"/>
      <c r="G83" s="81"/>
      <c r="H83" s="28">
        <v>0</v>
      </c>
    </row>
    <row r="84" spans="1:8" ht="42.75" customHeight="1">
      <c r="A84" s="85" t="s">
        <v>79</v>
      </c>
      <c r="B84" s="86"/>
      <c r="C84" s="86"/>
      <c r="D84" s="86"/>
      <c r="E84" s="86"/>
      <c r="F84" s="86"/>
      <c r="G84" s="87"/>
      <c r="H84" s="28">
        <f>892.5+405.75+356.6+835+1283.3+465+261</f>
        <v>4499.15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4499.15</v>
      </c>
    </row>
    <row r="86" ht="12.75">
      <c r="H86" s="33"/>
    </row>
    <row r="88" ht="12.75">
      <c r="A88" t="s">
        <v>63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2015-04-09T02:28:06Z</dcterms:modified>
  <cp:category/>
  <cp:version/>
  <cp:contentType/>
  <cp:contentStatus/>
</cp:coreProperties>
</file>