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<sst xmlns="http://schemas.openxmlformats.org/spreadsheetml/2006/main" count="274" uniqueCount="155">
  <si>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</si>
  <si>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</si>
  <si>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</si>
  <si>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</si>
  <si>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</si>
  <si>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</si>
  <si>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</si>
  <si>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</si>
  <si>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</si>
  <si>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</si>
  <si>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</si>
  <si>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</si>
  <si>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</si>
  <si>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</si>
  <si>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</si>
  <si>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</si>
  <si>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</si>
  <si>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</si>
  <si>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</si>
  <si>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</si>
  <si>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</si>
  <si>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</si>
  <si>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</si>
  <si>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</si>
  <si>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</si>
  <si>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</si>
  <si>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</si>
  <si>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</si>
  <si>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</si>
  <si>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</si>
  <si>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</si>
  <si>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</si>
  <si>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</si>
  <si>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</si>
  <si>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</si>
  <si>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</si>
  <si>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</si>
  <si>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</si>
  <si>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</si>
  <si>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</si>
  <si>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</si>
  <si>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</si>
  <si>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</si>
  <si>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</si>
  <si>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</si>
  <si>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</si>
  <si>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</si>
  <si>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</si>
  <si>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</si>
  <si>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</si>
  <si>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</si>
  <si>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</si>
  <si>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</si>
  <si>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</si>
  <si>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</si>
  <si>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</si>
  <si>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</si>
  <si>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</si>
  <si>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</si>
  <si>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</si>
  <si>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</si>
  <si>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</si>
  <si>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</si>
  <si>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</si>
  <si>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8 шт.</t>
  </si>
  <si>
    <t>ул. Большая Подгорная,232</t>
  </si>
  <si>
    <t>340,7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</si>
  <si>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</si>
  <si>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</si>
  <si>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</si>
  <si>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32 чел.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</si>
  <si>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</si>
  <si>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</si>
  <si>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</si>
  <si>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</si>
  <si>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</si>
  <si>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</si>
  <si>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кровли, скол сосулек- март,декабрь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</si>
  <si>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</si>
  <si>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Вывоз мусора с контейнерной площадки  - июль, сентябрь, октябрь                                                    Остекление окон в подъезде- май                                                                                                                                                                                                             -Скос травы с придомовой территории- июнь                                                                                          </t>
    </r>
  </si>
  <si>
    <t xml:space="preserve"> Кап ремонт</t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</si>
  <si>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</si>
  <si>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</si>
  <si>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t>3,55 руб/кв.м/мес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</si>
  <si>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– выполняется собственниками самостоятельно                        </t>
    </r>
    <r>
      <rPr>
        <b/>
        <sz val="8"/>
        <rFont val="Arial Cyr"/>
        <family val="0"/>
      </rPr>
      <t xml:space="preserve">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</si>
  <si>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</si>
  <si>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</si>
  <si>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33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</si>
  <si>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</si>
  <si>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</si>
  <si>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</si>
  <si>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</si>
  <si>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</si>
  <si>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</si>
  <si>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</si>
  <si>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</si>
  <si>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</si>
  <si>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</si>
  <si>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</si>
  <si>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</si>
  <si>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</si>
  <si>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</si>
  <si>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</si>
  <si>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</si>
  <si>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</si>
  <si>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</si>
  <si>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</si>
  <si>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</si>
  <si>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</si>
  <si>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</si>
  <si>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</si>
  <si>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</si>
  <si>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</si>
  <si>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</si>
  <si>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</si>
  <si>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</si>
  <si>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</si>
  <si>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</si>
  <si>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</si>
  <si>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</si>
  <si>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</si>
  <si>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21.07.14</t>
  </si>
  <si>
    <t>16:00</t>
  </si>
  <si>
    <t>17:00</t>
  </si>
  <si>
    <t>Скос травы на придомовой территории на площади 40 кв.м.</t>
  </si>
  <si>
    <t>бензин - 0,6л/час.</t>
  </si>
  <si>
    <t>мн.дом</t>
  </si>
  <si>
    <t/>
  </si>
  <si>
    <t>ул.Б.Подгорная,232</t>
  </si>
  <si>
    <t>Содержание общего имущества</t>
  </si>
  <si>
    <t>СОИ (работы)</t>
  </si>
  <si>
    <t>Сезонные работы</t>
  </si>
  <si>
    <t>01.07.14</t>
  </si>
  <si>
    <t>09:00</t>
  </si>
  <si>
    <t>10:00</t>
  </si>
  <si>
    <t>Окос травы - 60 кв.м.</t>
  </si>
  <si>
    <t>бензин 0,6л/час.</t>
  </si>
  <si>
    <t>20.02.14</t>
  </si>
  <si>
    <t>10:30</t>
  </si>
  <si>
    <t>Осмотр ХВС. Отключение квартиры, не живут.</t>
  </si>
  <si>
    <t>СОИ (системы)</t>
  </si>
  <si>
    <t>Водопровод и канализация, горячее водоснабжение</t>
  </si>
  <si>
    <t>13.03.14</t>
  </si>
  <si>
    <t>14:00</t>
  </si>
  <si>
    <t>18:00</t>
  </si>
  <si>
    <t>Сброс снега с кровли на пл.295 кв.м.</t>
  </si>
  <si>
    <t>11.02.14</t>
  </si>
  <si>
    <t>11:00</t>
  </si>
  <si>
    <t>Скол наледи: кровля - 10м/п, козырёк - 2 кв.м.</t>
  </si>
  <si>
    <t>15.01.14</t>
  </si>
  <si>
    <t>08:00</t>
  </si>
  <si>
    <t>Сброс снега: навесы - 10м/п, козырёк - 2 кв.м.</t>
  </si>
  <si>
    <t>0,00 руб/кв.м/мес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</si>
  <si>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 xml:space="preserve">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</si>
  <si>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-Скос травы (июль)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</si>
</sst>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2" fillId="3" borderId="0" xfId="53" applyFill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9"/>
  <sheetViews>
    <sheetView tabSelected="1" workbookViewId="0" topLeftCell="A84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74609375" style="33" customWidth="1"/>
  </cols>
  <sheetData>
    <row r="1" spans="1:9" ht="15.75">
      <c r="A1" s="75" t="s">
        <v>68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86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87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152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80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88</v>
      </c>
      <c r="B15" s="20">
        <f>8953.56+21014.4</f>
        <v>29967.96</v>
      </c>
      <c r="C15" s="20">
        <v>21177.84</v>
      </c>
      <c r="D15" s="20">
        <v>0</v>
      </c>
      <c r="E15" s="20">
        <f>SUM(B15:D15)</f>
        <v>51145.8</v>
      </c>
      <c r="F15" s="1"/>
      <c r="G15" s="1"/>
      <c r="H15" s="1"/>
    </row>
    <row r="16" spans="1:8" ht="12.75">
      <c r="A16" s="5" t="s">
        <v>89</v>
      </c>
      <c r="B16" s="20">
        <f>5077.6+14177.53</f>
        <v>19255.13</v>
      </c>
      <c r="C16" s="20">
        <v>13668.05</v>
      </c>
      <c r="D16" s="20">
        <v>0</v>
      </c>
      <c r="E16" s="20">
        <f>SUM(B16:D16)</f>
        <v>32923.18</v>
      </c>
      <c r="F16" s="1"/>
      <c r="G16" s="1"/>
      <c r="H16" s="1"/>
    </row>
    <row r="17" spans="1:8" ht="12.75">
      <c r="A17" s="5" t="s">
        <v>90</v>
      </c>
      <c r="B17" s="39">
        <f>H49+H56+H61</f>
        <v>36442.236</v>
      </c>
      <c r="C17" s="39">
        <f>H72+H77+H85</f>
        <v>17412.62</v>
      </c>
      <c r="D17" s="39">
        <v>0</v>
      </c>
      <c r="E17" s="39">
        <f>SUM(B17:D17)</f>
        <v>53854.856</v>
      </c>
      <c r="F17" s="1"/>
      <c r="G17" s="1"/>
      <c r="H17" s="1"/>
    </row>
    <row r="18" spans="1:8" ht="12.75">
      <c r="A18" s="5" t="s">
        <v>91</v>
      </c>
      <c r="B18" s="38">
        <f>B16-B17</f>
        <v>-17187.105999999996</v>
      </c>
      <c r="C18" s="38">
        <f>C16-C17</f>
        <v>-3744.5699999999997</v>
      </c>
      <c r="D18" s="38">
        <f>D16-D17</f>
        <v>0</v>
      </c>
      <c r="E18" s="38">
        <f>SUM(B18:D18)</f>
        <v>-20931.675999999996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92</v>
      </c>
      <c r="E20" s="36">
        <f>E18</f>
        <v>-20931.675999999996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93</v>
      </c>
      <c r="E22" s="36">
        <v>-101913.47200000001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94</v>
      </c>
      <c r="E24" s="36">
        <f>E20+E22</f>
        <v>-122845.148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3" t="s">
        <v>62</v>
      </c>
      <c r="B26" s="84"/>
      <c r="C26" s="84"/>
      <c r="D26" s="84"/>
      <c r="E26" s="84"/>
      <c r="F26" s="84"/>
      <c r="G26" s="84"/>
      <c r="H26" s="25" t="s">
        <v>20</v>
      </c>
    </row>
    <row r="27" spans="1:8" ht="12.75" customHeight="1">
      <c r="A27" s="82" t="s">
        <v>21</v>
      </c>
      <c r="B27" s="82"/>
      <c r="C27" s="82"/>
      <c r="D27" s="82"/>
      <c r="E27" s="82"/>
      <c r="F27" s="82"/>
      <c r="G27" s="82"/>
      <c r="H27" s="26">
        <v>4.74</v>
      </c>
    </row>
    <row r="28" spans="1:8" ht="12.75" customHeight="1">
      <c r="A28" s="82" t="s">
        <v>22</v>
      </c>
      <c r="B28" s="82"/>
      <c r="C28" s="82"/>
      <c r="D28" s="82"/>
      <c r="E28" s="82"/>
      <c r="F28" s="82"/>
      <c r="G28" s="82"/>
      <c r="H28" s="26">
        <v>0.4</v>
      </c>
    </row>
    <row r="29" spans="1:8" ht="12.75" customHeight="1">
      <c r="A29" s="82" t="s">
        <v>17</v>
      </c>
      <c r="B29" s="82"/>
      <c r="C29" s="82"/>
      <c r="D29" s="82"/>
      <c r="E29" s="82"/>
      <c r="F29" s="82"/>
      <c r="G29" s="82"/>
      <c r="H29" s="26">
        <v>2.19</v>
      </c>
    </row>
    <row r="30" spans="1:8" ht="12.75" customHeight="1">
      <c r="A30" s="79" t="s">
        <v>18</v>
      </c>
      <c r="B30" s="80"/>
      <c r="C30" s="80"/>
      <c r="D30" s="80"/>
      <c r="E30" s="80"/>
      <c r="F30" s="80"/>
      <c r="G30" s="81"/>
      <c r="H30" s="27">
        <f>SUM(H27:H29)</f>
        <v>7.33</v>
      </c>
    </row>
    <row r="31" spans="1:8" ht="12.75" customHeight="1">
      <c r="A31" s="82"/>
      <c r="B31" s="82"/>
      <c r="C31" s="82"/>
      <c r="D31" s="82"/>
      <c r="E31" s="82"/>
      <c r="F31" s="82"/>
      <c r="G31" s="82"/>
      <c r="H31" s="26"/>
    </row>
    <row r="32" spans="1:8" ht="12.75" customHeight="1">
      <c r="A32" s="82" t="s">
        <v>23</v>
      </c>
      <c r="B32" s="82"/>
      <c r="C32" s="82"/>
      <c r="D32" s="82"/>
      <c r="E32" s="82"/>
      <c r="F32" s="82"/>
      <c r="G32" s="82"/>
      <c r="H32" s="26">
        <v>3.9</v>
      </c>
    </row>
    <row r="33" spans="1:8" ht="12.75" customHeight="1">
      <c r="A33" s="82" t="s">
        <v>24</v>
      </c>
      <c r="B33" s="82"/>
      <c r="C33" s="82"/>
      <c r="D33" s="82"/>
      <c r="E33" s="82"/>
      <c r="F33" s="82"/>
      <c r="G33" s="82"/>
      <c r="H33" s="26">
        <v>0</v>
      </c>
    </row>
    <row r="34" spans="1:8" ht="12.75" customHeight="1">
      <c r="A34" s="82" t="s">
        <v>25</v>
      </c>
      <c r="B34" s="82"/>
      <c r="C34" s="82"/>
      <c r="D34" s="82"/>
      <c r="E34" s="82"/>
      <c r="F34" s="82"/>
      <c r="G34" s="82"/>
      <c r="H34" s="26">
        <v>1.28</v>
      </c>
    </row>
    <row r="35" spans="1:8" ht="12.75" customHeight="1">
      <c r="A35" s="79" t="s">
        <v>19</v>
      </c>
      <c r="B35" s="80"/>
      <c r="C35" s="80"/>
      <c r="D35" s="80"/>
      <c r="E35" s="80"/>
      <c r="F35" s="80"/>
      <c r="G35" s="81"/>
      <c r="H35" s="27">
        <f>SUM(H32:H34)</f>
        <v>5.18</v>
      </c>
    </row>
    <row r="36" spans="1:8" ht="12.75" customHeight="1">
      <c r="A36" s="82"/>
      <c r="B36" s="82"/>
      <c r="C36" s="82"/>
      <c r="D36" s="82"/>
      <c r="E36" s="82"/>
      <c r="F36" s="82"/>
      <c r="G36" s="82"/>
      <c r="H36" s="26"/>
    </row>
    <row r="37" spans="1:8" ht="12.75" customHeight="1">
      <c r="A37" s="79" t="s">
        <v>28</v>
      </c>
      <c r="B37" s="80"/>
      <c r="C37" s="80"/>
      <c r="D37" s="80"/>
      <c r="E37" s="80"/>
      <c r="F37" s="80"/>
      <c r="G37" s="81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2" t="s">
        <v>59</v>
      </c>
      <c r="B39" s="73"/>
      <c r="C39" s="73"/>
      <c r="D39" s="73"/>
      <c r="E39" s="73"/>
      <c r="F39" s="73"/>
      <c r="G39" s="73"/>
      <c r="H39" s="7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9" t="s">
        <v>29</v>
      </c>
      <c r="B41" s="60"/>
      <c r="C41" s="60"/>
      <c r="D41" s="61"/>
      <c r="E41" s="61"/>
      <c r="F41" s="61"/>
      <c r="G41" s="62"/>
      <c r="H41" s="4" t="s">
        <v>95</v>
      </c>
    </row>
    <row r="42" spans="1:9" ht="47.25" customHeight="1">
      <c r="A42" s="56" t="s">
        <v>30</v>
      </c>
      <c r="B42" s="57"/>
      <c r="C42" s="57"/>
      <c r="D42" s="57"/>
      <c r="E42" s="57"/>
      <c r="F42" s="57"/>
      <c r="G42" s="58"/>
      <c r="H42" s="28">
        <f>12*B5*I42</f>
        <v>9771.276</v>
      </c>
      <c r="I42" s="35">
        <v>2.39</v>
      </c>
    </row>
    <row r="43" spans="1:9" ht="34.5" customHeight="1">
      <c r="A43" s="63" t="s">
        <v>31</v>
      </c>
      <c r="B43" s="64"/>
      <c r="C43" s="64"/>
      <c r="D43" s="64"/>
      <c r="E43" s="64"/>
      <c r="F43" s="64"/>
      <c r="G43" s="65"/>
      <c r="H43" s="28">
        <f>12*I43*B5</f>
        <v>2575.692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1390.056</v>
      </c>
      <c r="I44" s="35">
        <v>0.34</v>
      </c>
    </row>
    <row r="45" spans="1:9" ht="24.75" customHeight="1">
      <c r="A45" s="63" t="s">
        <v>33</v>
      </c>
      <c r="B45" s="64"/>
      <c r="C45" s="64"/>
      <c r="D45" s="64"/>
      <c r="E45" s="64"/>
      <c r="F45" s="64"/>
      <c r="G45" s="65"/>
      <c r="H45" s="28">
        <f>12*B5*I45</f>
        <v>1390.056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735.9119999999999</v>
      </c>
      <c r="I46" s="35">
        <v>0.18</v>
      </c>
    </row>
    <row r="47" spans="1:9" ht="47.25" customHeight="1">
      <c r="A47" s="56" t="s">
        <v>36</v>
      </c>
      <c r="B47" s="57"/>
      <c r="C47" s="57"/>
      <c r="D47" s="57"/>
      <c r="E47" s="57"/>
      <c r="F47" s="57"/>
      <c r="G47" s="58"/>
      <c r="H47" s="28">
        <f>12*B5*I47</f>
        <v>2657.46</v>
      </c>
      <c r="I47" s="35">
        <v>0.65</v>
      </c>
    </row>
    <row r="48" spans="1:9" ht="24.75" customHeight="1">
      <c r="A48" s="63" t="s">
        <v>35</v>
      </c>
      <c r="B48" s="64"/>
      <c r="C48" s="64"/>
      <c r="D48" s="64"/>
      <c r="E48" s="64"/>
      <c r="F48" s="64"/>
      <c r="G48" s="65"/>
      <c r="H48" s="28">
        <f>12*B5*I48</f>
        <v>858.5639999999999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19379.016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9" t="s">
        <v>37</v>
      </c>
      <c r="B51" s="60"/>
      <c r="C51" s="60"/>
      <c r="D51" s="61"/>
      <c r="E51" s="61"/>
      <c r="F51" s="61"/>
      <c r="G51" s="62"/>
      <c r="H51" s="4" t="s">
        <v>95</v>
      </c>
    </row>
    <row r="52" spans="1:9" ht="24" customHeight="1">
      <c r="A52" s="56" t="s">
        <v>153</v>
      </c>
      <c r="B52" s="57"/>
      <c r="C52" s="57"/>
      <c r="D52" s="57"/>
      <c r="E52" s="57"/>
      <c r="F52" s="57"/>
      <c r="G52" s="58"/>
      <c r="H52" s="28">
        <v>8109.66</v>
      </c>
      <c r="I52" s="35">
        <v>0.4</v>
      </c>
    </row>
    <row r="53" spans="1:8" ht="24.75" customHeight="1">
      <c r="A53" s="63" t="s">
        <v>53</v>
      </c>
      <c r="B53" s="64"/>
      <c r="C53" s="64"/>
      <c r="D53" s="64"/>
      <c r="E53" s="64"/>
      <c r="F53" s="64"/>
      <c r="G53" s="65"/>
      <c r="H53" s="28">
        <v>0</v>
      </c>
    </row>
    <row r="54" spans="1:8" ht="24.75" customHeight="1">
      <c r="A54" s="63" t="s">
        <v>54</v>
      </c>
      <c r="B54" s="64"/>
      <c r="C54" s="64"/>
      <c r="D54" s="64"/>
      <c r="E54" s="64"/>
      <c r="F54" s="64"/>
      <c r="G54" s="65"/>
      <c r="H54" s="28">
        <v>0</v>
      </c>
    </row>
    <row r="55" spans="1:8" ht="36" customHeight="1">
      <c r="A55" s="63" t="s">
        <v>55</v>
      </c>
      <c r="B55" s="64"/>
      <c r="C55" s="64"/>
      <c r="D55" s="64"/>
      <c r="E55" s="64"/>
      <c r="F55" s="64"/>
      <c r="G55" s="6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8109.66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9" t="s">
        <v>45</v>
      </c>
      <c r="B58" s="60"/>
      <c r="C58" s="60"/>
      <c r="D58" s="61"/>
      <c r="E58" s="61"/>
      <c r="F58" s="61"/>
      <c r="G58" s="62"/>
      <c r="H58" s="4" t="s">
        <v>95</v>
      </c>
    </row>
    <row r="59" spans="1:9" ht="12.75" customHeight="1">
      <c r="A59" s="56" t="s">
        <v>44</v>
      </c>
      <c r="B59" s="57"/>
      <c r="C59" s="57"/>
      <c r="D59" s="57"/>
      <c r="E59" s="57"/>
      <c r="F59" s="57"/>
      <c r="G59" s="58"/>
      <c r="H59" s="28">
        <v>8953.56</v>
      </c>
      <c r="I59" s="35">
        <v>2.19</v>
      </c>
    </row>
    <row r="60" spans="1:8" ht="24" customHeight="1">
      <c r="A60" s="56" t="s">
        <v>49</v>
      </c>
      <c r="B60" s="57"/>
      <c r="C60" s="57"/>
      <c r="D60" s="57"/>
      <c r="E60" s="57"/>
      <c r="F60" s="57"/>
      <c r="G60" s="5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8953.56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2" t="s">
        <v>60</v>
      </c>
      <c r="B63" s="73"/>
      <c r="C63" s="73"/>
      <c r="D63" s="73"/>
      <c r="E63" s="73"/>
      <c r="F63" s="73"/>
      <c r="G63" s="73"/>
      <c r="H63" s="7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9" t="s">
        <v>43</v>
      </c>
      <c r="B65" s="60"/>
      <c r="C65" s="60"/>
      <c r="D65" s="61"/>
      <c r="E65" s="61"/>
      <c r="F65" s="61"/>
      <c r="G65" s="62"/>
      <c r="H65" s="4" t="s">
        <v>95</v>
      </c>
    </row>
    <row r="66" spans="1:9" ht="36.75" customHeight="1">
      <c r="A66" s="56" t="s">
        <v>38</v>
      </c>
      <c r="B66" s="57"/>
      <c r="C66" s="57"/>
      <c r="D66" s="57"/>
      <c r="E66" s="57"/>
      <c r="F66" s="57"/>
      <c r="G66" s="58"/>
      <c r="H66" s="28">
        <f>12*B5*I66</f>
        <v>4333.704</v>
      </c>
      <c r="I66" s="35">
        <v>1.06</v>
      </c>
    </row>
    <row r="67" spans="1:9" ht="24.75" customHeight="1">
      <c r="A67" s="63" t="s">
        <v>39</v>
      </c>
      <c r="B67" s="64"/>
      <c r="C67" s="64"/>
      <c r="D67" s="64"/>
      <c r="E67" s="64"/>
      <c r="F67" s="64"/>
      <c r="G67" s="65"/>
      <c r="H67" s="28">
        <f>12*B5*I67</f>
        <v>3679.56</v>
      </c>
      <c r="I67" s="35">
        <v>0.9</v>
      </c>
    </row>
    <row r="68" spans="1:9" ht="36.75" customHeight="1">
      <c r="A68" s="56" t="s">
        <v>48</v>
      </c>
      <c r="B68" s="57"/>
      <c r="C68" s="57"/>
      <c r="D68" s="57"/>
      <c r="E68" s="57"/>
      <c r="F68" s="57"/>
      <c r="G68" s="58"/>
      <c r="H68" s="28">
        <f>12*B5*I68</f>
        <v>5151.384</v>
      </c>
      <c r="I68" s="35">
        <v>1.26</v>
      </c>
    </row>
    <row r="69" spans="1:9" ht="24.75" customHeight="1">
      <c r="A69" s="63" t="s">
        <v>40</v>
      </c>
      <c r="B69" s="64"/>
      <c r="C69" s="64"/>
      <c r="D69" s="64"/>
      <c r="E69" s="64"/>
      <c r="F69" s="64"/>
      <c r="G69" s="65"/>
      <c r="H69" s="28">
        <f>12*B5*I69</f>
        <v>981.2159999999999</v>
      </c>
      <c r="I69" s="35">
        <v>0.24</v>
      </c>
    </row>
    <row r="70" spans="1:9" ht="25.5" customHeight="1">
      <c r="A70" s="56" t="s">
        <v>41</v>
      </c>
      <c r="B70" s="57"/>
      <c r="C70" s="57"/>
      <c r="D70" s="57"/>
      <c r="E70" s="57"/>
      <c r="F70" s="57"/>
      <c r="G70" s="58"/>
      <c r="H70" s="28">
        <f>12*B5*I70</f>
        <v>1798.896</v>
      </c>
      <c r="I70" s="35">
        <v>0.44</v>
      </c>
    </row>
    <row r="71" spans="1:9" ht="24.75" customHeight="1">
      <c r="A71" s="63" t="s">
        <v>42</v>
      </c>
      <c r="B71" s="64"/>
      <c r="C71" s="64"/>
      <c r="D71" s="64"/>
      <c r="E71" s="64"/>
      <c r="F71" s="64"/>
      <c r="G71" s="65"/>
      <c r="H71" s="28">
        <f>12*B5*I71</f>
        <v>613.2599999999999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16558.02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9" t="s">
        <v>46</v>
      </c>
      <c r="B74" s="60"/>
      <c r="C74" s="60"/>
      <c r="D74" s="61"/>
      <c r="E74" s="61"/>
      <c r="F74" s="61"/>
      <c r="G74" s="62"/>
      <c r="H74" s="4" t="s">
        <v>95</v>
      </c>
    </row>
    <row r="75" spans="1:8" ht="24" customHeight="1">
      <c r="A75" s="56" t="s">
        <v>58</v>
      </c>
      <c r="B75" s="57"/>
      <c r="C75" s="57"/>
      <c r="D75" s="57"/>
      <c r="E75" s="57"/>
      <c r="F75" s="57"/>
      <c r="G75" s="58"/>
      <c r="H75" s="28">
        <v>0</v>
      </c>
    </row>
    <row r="76" spans="1:8" ht="34.5" customHeight="1">
      <c r="A76" s="63" t="s">
        <v>52</v>
      </c>
      <c r="B76" s="64"/>
      <c r="C76" s="64"/>
      <c r="D76" s="64"/>
      <c r="E76" s="64"/>
      <c r="F76" s="64"/>
      <c r="G76" s="6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9" t="s">
        <v>47</v>
      </c>
      <c r="B79" s="60"/>
      <c r="C79" s="60"/>
      <c r="D79" s="61"/>
      <c r="E79" s="61"/>
      <c r="F79" s="61"/>
      <c r="G79" s="62"/>
      <c r="H79" s="4" t="s">
        <v>95</v>
      </c>
    </row>
    <row r="80" spans="1:8" ht="23.25" customHeight="1">
      <c r="A80" s="56" t="s">
        <v>84</v>
      </c>
      <c r="B80" s="57"/>
      <c r="C80" s="57"/>
      <c r="D80" s="57"/>
      <c r="E80" s="57"/>
      <c r="F80" s="57"/>
      <c r="G80" s="58"/>
      <c r="H80" s="28">
        <v>0</v>
      </c>
    </row>
    <row r="81" spans="1:8" ht="24.75" customHeight="1">
      <c r="A81" s="56" t="s">
        <v>50</v>
      </c>
      <c r="B81" s="57"/>
      <c r="C81" s="57"/>
      <c r="D81" s="57"/>
      <c r="E81" s="57"/>
      <c r="F81" s="57"/>
      <c r="G81" s="58"/>
      <c r="H81" s="28">
        <v>0</v>
      </c>
    </row>
    <row r="82" spans="1:8" ht="25.5" customHeight="1">
      <c r="A82" s="69" t="s">
        <v>85</v>
      </c>
      <c r="B82" s="70"/>
      <c r="C82" s="70"/>
      <c r="D82" s="70"/>
      <c r="E82" s="70"/>
      <c r="F82" s="70"/>
      <c r="G82" s="71"/>
      <c r="H82" s="28">
        <v>0</v>
      </c>
    </row>
    <row r="83" spans="1:8" ht="24.75" customHeight="1">
      <c r="A83" s="63" t="s">
        <v>51</v>
      </c>
      <c r="B83" s="64"/>
      <c r="C83" s="64"/>
      <c r="D83" s="64"/>
      <c r="E83" s="64"/>
      <c r="F83" s="64"/>
      <c r="G83" s="65"/>
      <c r="H83" s="28">
        <v>0</v>
      </c>
    </row>
    <row r="84" spans="1:8" ht="36" customHeight="1">
      <c r="A84" s="66" t="s">
        <v>154</v>
      </c>
      <c r="B84" s="67"/>
      <c r="C84" s="67"/>
      <c r="D84" s="67"/>
      <c r="E84" s="67"/>
      <c r="F84" s="67"/>
      <c r="G84" s="68"/>
      <c r="H84" s="28">
        <v>854.6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854.6</v>
      </c>
    </row>
    <row r="86" ht="6.75" customHeight="1"/>
    <row r="87" ht="6.75" customHeight="1"/>
    <row r="89" spans="1:8" ht="12.75">
      <c r="A89" t="s">
        <v>67</v>
      </c>
      <c r="H89" s="33"/>
    </row>
    <row r="92" ht="1.5" customHeight="1"/>
    <row r="93" spans="1:25" ht="12.75" hidden="1">
      <c r="A93" s="40" t="s">
        <v>96</v>
      </c>
      <c r="B93" s="40" t="s">
        <v>97</v>
      </c>
      <c r="C93" s="40" t="s">
        <v>98</v>
      </c>
      <c r="D93" s="40" t="s">
        <v>99</v>
      </c>
      <c r="E93" s="40" t="s">
        <v>100</v>
      </c>
      <c r="F93" s="40" t="s">
        <v>101</v>
      </c>
      <c r="G93" s="40" t="s">
        <v>102</v>
      </c>
      <c r="H93" s="40" t="s">
        <v>103</v>
      </c>
      <c r="I93" s="40" t="s">
        <v>104</v>
      </c>
      <c r="J93" s="40" t="s">
        <v>105</v>
      </c>
      <c r="K93" s="40" t="s">
        <v>106</v>
      </c>
      <c r="L93" s="40" t="s">
        <v>107</v>
      </c>
      <c r="M93" s="40" t="s">
        <v>108</v>
      </c>
      <c r="N93" s="40" t="s">
        <v>109</v>
      </c>
      <c r="O93" s="40" t="s">
        <v>110</v>
      </c>
      <c r="P93" s="40" t="s">
        <v>111</v>
      </c>
      <c r="Q93" s="40" t="s">
        <v>112</v>
      </c>
      <c r="R93" s="40" t="s">
        <v>113</v>
      </c>
      <c r="S93" s="40" t="s">
        <v>114</v>
      </c>
      <c r="T93" s="40" t="s">
        <v>115</v>
      </c>
      <c r="U93" s="40" t="s">
        <v>116</v>
      </c>
      <c r="V93" s="40" t="s">
        <v>117</v>
      </c>
      <c r="W93" s="40" t="s">
        <v>118</v>
      </c>
      <c r="X93" s="40" t="s">
        <v>119</v>
      </c>
      <c r="Y93" s="40" t="s">
        <v>120</v>
      </c>
    </row>
    <row r="94" spans="1:25" s="50" customFormat="1" ht="12.75" hidden="1">
      <c r="A94" s="46">
        <v>5165</v>
      </c>
      <c r="B94" s="46" t="b">
        <v>0</v>
      </c>
      <c r="C94" s="46">
        <v>5072</v>
      </c>
      <c r="D94" s="47" t="s">
        <v>121</v>
      </c>
      <c r="E94" s="47" t="s">
        <v>122</v>
      </c>
      <c r="F94" s="47" t="s">
        <v>123</v>
      </c>
      <c r="G94" s="46">
        <v>1</v>
      </c>
      <c r="H94" s="46">
        <v>1</v>
      </c>
      <c r="I94" s="47" t="s">
        <v>124</v>
      </c>
      <c r="J94" s="47" t="s">
        <v>125</v>
      </c>
      <c r="K94" s="46">
        <v>1</v>
      </c>
      <c r="L94" s="47" t="s">
        <v>126</v>
      </c>
      <c r="M94" s="47" t="s">
        <v>127</v>
      </c>
      <c r="N94" s="48">
        <v>318</v>
      </c>
      <c r="O94" s="49"/>
      <c r="P94" s="49"/>
      <c r="Q94" s="49"/>
      <c r="R94" s="46" t="b">
        <v>1</v>
      </c>
      <c r="S94" s="47" t="s">
        <v>128</v>
      </c>
      <c r="T94" s="47" t="s">
        <v>127</v>
      </c>
      <c r="U94" s="47" t="s">
        <v>129</v>
      </c>
      <c r="V94" s="47" t="s">
        <v>130</v>
      </c>
      <c r="W94" s="47" t="s">
        <v>131</v>
      </c>
      <c r="X94" s="46" t="b">
        <v>0</v>
      </c>
      <c r="Y94" s="46" t="b">
        <v>0</v>
      </c>
    </row>
    <row r="95" spans="1:25" s="50" customFormat="1" ht="12.75" hidden="1">
      <c r="A95" s="46">
        <v>5088</v>
      </c>
      <c r="B95" s="46" t="b">
        <v>0</v>
      </c>
      <c r="C95" s="46">
        <v>4995</v>
      </c>
      <c r="D95" s="47" t="s">
        <v>132</v>
      </c>
      <c r="E95" s="47" t="s">
        <v>133</v>
      </c>
      <c r="F95" s="47" t="s">
        <v>134</v>
      </c>
      <c r="G95" s="46">
        <v>1</v>
      </c>
      <c r="H95" s="46">
        <v>1</v>
      </c>
      <c r="I95" s="47" t="s">
        <v>135</v>
      </c>
      <c r="J95" s="47" t="s">
        <v>136</v>
      </c>
      <c r="K95" s="46">
        <v>1</v>
      </c>
      <c r="L95" s="47" t="s">
        <v>126</v>
      </c>
      <c r="M95" s="47" t="s">
        <v>127</v>
      </c>
      <c r="N95" s="48">
        <v>536.6</v>
      </c>
      <c r="O95" s="49"/>
      <c r="P95" s="49"/>
      <c r="Q95" s="49"/>
      <c r="R95" s="46" t="b">
        <v>1</v>
      </c>
      <c r="S95" s="47" t="s">
        <v>128</v>
      </c>
      <c r="T95" s="47" t="s">
        <v>127</v>
      </c>
      <c r="U95" s="47" t="s">
        <v>129</v>
      </c>
      <c r="V95" s="47" t="s">
        <v>130</v>
      </c>
      <c r="W95" s="47" t="s">
        <v>131</v>
      </c>
      <c r="X95" s="46" t="b">
        <v>0</v>
      </c>
      <c r="Y95" s="46" t="b">
        <v>0</v>
      </c>
    </row>
    <row r="96" spans="1:25" s="45" customFormat="1" ht="12.75" hidden="1">
      <c r="A96" s="41">
        <v>4539</v>
      </c>
      <c r="B96" s="41" t="b">
        <v>0</v>
      </c>
      <c r="C96" s="41">
        <v>4452</v>
      </c>
      <c r="D96" s="42" t="s">
        <v>137</v>
      </c>
      <c r="E96" s="42" t="s">
        <v>134</v>
      </c>
      <c r="F96" s="42" t="s">
        <v>138</v>
      </c>
      <c r="G96" s="43"/>
      <c r="H96" s="41">
        <v>2</v>
      </c>
      <c r="I96" s="42" t="s">
        <v>139</v>
      </c>
      <c r="J96" s="42" t="s">
        <v>127</v>
      </c>
      <c r="K96" s="41">
        <v>1</v>
      </c>
      <c r="L96" s="42" t="s">
        <v>126</v>
      </c>
      <c r="M96" s="42" t="s">
        <v>127</v>
      </c>
      <c r="N96" s="44">
        <v>320</v>
      </c>
      <c r="O96" s="43"/>
      <c r="P96" s="43"/>
      <c r="Q96" s="43"/>
      <c r="R96" s="41" t="b">
        <v>1</v>
      </c>
      <c r="S96" s="42" t="s">
        <v>128</v>
      </c>
      <c r="T96" s="42" t="s">
        <v>127</v>
      </c>
      <c r="U96" s="42" t="s">
        <v>129</v>
      </c>
      <c r="V96" s="42" t="s">
        <v>140</v>
      </c>
      <c r="W96" s="42" t="s">
        <v>141</v>
      </c>
      <c r="X96" s="41" t="b">
        <v>0</v>
      </c>
      <c r="Y96" s="41" t="b">
        <v>0</v>
      </c>
    </row>
    <row r="97" spans="1:25" s="55" customFormat="1" ht="12.75" hidden="1">
      <c r="A97" s="51">
        <v>4798</v>
      </c>
      <c r="B97" s="51" t="b">
        <v>0</v>
      </c>
      <c r="C97" s="51">
        <v>4707</v>
      </c>
      <c r="D97" s="52" t="s">
        <v>142</v>
      </c>
      <c r="E97" s="52" t="s">
        <v>143</v>
      </c>
      <c r="F97" s="52" t="s">
        <v>144</v>
      </c>
      <c r="G97" s="51">
        <v>4</v>
      </c>
      <c r="H97" s="51">
        <v>2</v>
      </c>
      <c r="I97" s="52" t="s">
        <v>145</v>
      </c>
      <c r="J97" s="52" t="s">
        <v>127</v>
      </c>
      <c r="K97" s="51">
        <v>1</v>
      </c>
      <c r="L97" s="52" t="s">
        <v>126</v>
      </c>
      <c r="M97" s="52" t="s">
        <v>127</v>
      </c>
      <c r="N97" s="53">
        <v>7310.1</v>
      </c>
      <c r="O97" s="54"/>
      <c r="P97" s="54"/>
      <c r="Q97" s="54"/>
      <c r="R97" s="51" t="b">
        <v>1</v>
      </c>
      <c r="S97" s="52" t="s">
        <v>128</v>
      </c>
      <c r="T97" s="52" t="s">
        <v>127</v>
      </c>
      <c r="U97" s="52" t="s">
        <v>129</v>
      </c>
      <c r="V97" s="52" t="s">
        <v>130</v>
      </c>
      <c r="W97" s="52" t="s">
        <v>131</v>
      </c>
      <c r="X97" s="51" t="b">
        <v>0</v>
      </c>
      <c r="Y97" s="51" t="b">
        <v>0</v>
      </c>
    </row>
    <row r="98" spans="1:25" s="55" customFormat="1" ht="12.75" hidden="1">
      <c r="A98" s="51">
        <v>4498</v>
      </c>
      <c r="B98" s="51" t="b">
        <v>0</v>
      </c>
      <c r="C98" s="51">
        <v>4411</v>
      </c>
      <c r="D98" s="52" t="s">
        <v>146</v>
      </c>
      <c r="E98" s="52" t="s">
        <v>138</v>
      </c>
      <c r="F98" s="52" t="s">
        <v>147</v>
      </c>
      <c r="G98" s="54"/>
      <c r="H98" s="51">
        <v>1</v>
      </c>
      <c r="I98" s="52" t="s">
        <v>148</v>
      </c>
      <c r="J98" s="52" t="s">
        <v>127</v>
      </c>
      <c r="K98" s="51">
        <v>1</v>
      </c>
      <c r="L98" s="52" t="s">
        <v>126</v>
      </c>
      <c r="M98" s="52" t="s">
        <v>127</v>
      </c>
      <c r="N98" s="53">
        <v>399.56</v>
      </c>
      <c r="O98" s="54"/>
      <c r="P98" s="54"/>
      <c r="Q98" s="54"/>
      <c r="R98" s="51" t="b">
        <v>1</v>
      </c>
      <c r="S98" s="52" t="s">
        <v>128</v>
      </c>
      <c r="T98" s="52" t="s">
        <v>127</v>
      </c>
      <c r="U98" s="52" t="s">
        <v>129</v>
      </c>
      <c r="V98" s="52" t="s">
        <v>130</v>
      </c>
      <c r="W98" s="52" t="s">
        <v>131</v>
      </c>
      <c r="X98" s="51" t="b">
        <v>0</v>
      </c>
      <c r="Y98" s="51" t="b">
        <v>0</v>
      </c>
    </row>
    <row r="99" spans="1:25" s="55" customFormat="1" ht="12.75" hidden="1">
      <c r="A99" s="51">
        <v>4348</v>
      </c>
      <c r="B99" s="51" t="b">
        <v>0</v>
      </c>
      <c r="C99" s="51">
        <v>4262</v>
      </c>
      <c r="D99" s="52" t="s">
        <v>149</v>
      </c>
      <c r="E99" s="52" t="s">
        <v>150</v>
      </c>
      <c r="F99" s="52" t="s">
        <v>133</v>
      </c>
      <c r="G99" s="51">
        <v>1</v>
      </c>
      <c r="H99" s="51">
        <v>2</v>
      </c>
      <c r="I99" s="52" t="s">
        <v>151</v>
      </c>
      <c r="J99" s="52" t="s">
        <v>127</v>
      </c>
      <c r="K99" s="51">
        <v>1</v>
      </c>
      <c r="L99" s="52" t="s">
        <v>126</v>
      </c>
      <c r="M99" s="52" t="s">
        <v>127</v>
      </c>
      <c r="N99" s="53">
        <v>400</v>
      </c>
      <c r="O99" s="54"/>
      <c r="P99" s="54"/>
      <c r="Q99" s="54"/>
      <c r="R99" s="51" t="b">
        <v>1</v>
      </c>
      <c r="S99" s="52" t="s">
        <v>128</v>
      </c>
      <c r="T99" s="52" t="s">
        <v>127</v>
      </c>
      <c r="U99" s="52" t="s">
        <v>129</v>
      </c>
      <c r="V99" s="52" t="s">
        <v>130</v>
      </c>
      <c r="W99" s="52" t="s">
        <v>131</v>
      </c>
      <c r="X99" s="51" t="b">
        <v>0</v>
      </c>
      <c r="Y99" s="51" t="b">
        <v>0</v>
      </c>
    </row>
    <row r="100" ht="12.75" hidden="1"/>
  </sheetData>
  <sheetProtection/>
  <mergeCells count="48">
    <mergeCell ref="A26:G26"/>
    <mergeCell ref="A27:G27"/>
    <mergeCell ref="A28:G28"/>
    <mergeCell ref="A29:G29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8:G58"/>
    <mergeCell ref="A59:G59"/>
    <mergeCell ref="A66:G66"/>
    <mergeCell ref="A68:G68"/>
    <mergeCell ref="A67:G67"/>
    <mergeCell ref="A65:G65"/>
    <mergeCell ref="A74:G74"/>
    <mergeCell ref="A75:G75"/>
    <mergeCell ref="A63:H63"/>
    <mergeCell ref="A69:G69"/>
    <mergeCell ref="A84:G84"/>
    <mergeCell ref="A82:G82"/>
    <mergeCell ref="A52:G52"/>
    <mergeCell ref="A55:G55"/>
    <mergeCell ref="A53:G53"/>
    <mergeCell ref="A54:G54"/>
    <mergeCell ref="A76:G76"/>
    <mergeCell ref="A60:G60"/>
    <mergeCell ref="A71:G71"/>
    <mergeCell ref="A70:G70"/>
    <mergeCell ref="A80:G80"/>
    <mergeCell ref="A79:G79"/>
    <mergeCell ref="A81:G81"/>
    <mergeCell ref="A83:G8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5" t="s">
        <v>68</v>
      </c>
      <c r="B1" s="75"/>
      <c r="C1" s="75"/>
      <c r="D1" s="75"/>
      <c r="E1" s="75"/>
      <c r="F1" s="75"/>
      <c r="G1" s="75"/>
      <c r="H1" s="75"/>
      <c r="I1" s="31"/>
    </row>
    <row r="2" spans="1:9" ht="12.75" customHeight="1">
      <c r="A2" s="76" t="s">
        <v>69</v>
      </c>
      <c r="B2" s="76"/>
      <c r="C2" s="76"/>
      <c r="D2" s="76"/>
      <c r="E2" s="76"/>
      <c r="F2" s="76"/>
      <c r="G2" s="76"/>
      <c r="H2" s="7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83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80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71</v>
      </c>
      <c r="B15" s="20">
        <f>21014.4+8953.56</f>
        <v>29967.96</v>
      </c>
      <c r="C15" s="20">
        <v>21177.84</v>
      </c>
      <c r="D15" s="20">
        <v>0</v>
      </c>
      <c r="E15" s="20">
        <f>SUM(B15:D15)</f>
        <v>51145.8</v>
      </c>
      <c r="F15" s="1"/>
      <c r="G15" s="1"/>
      <c r="H15" s="1"/>
    </row>
    <row r="16" spans="1:8" ht="12.75">
      <c r="A16" s="5" t="s">
        <v>72</v>
      </c>
      <c r="B16" s="20">
        <f>11180.98+3949.97</f>
        <v>15130.949999999999</v>
      </c>
      <c r="C16" s="20">
        <f>10721.55</f>
        <v>10721.55</v>
      </c>
      <c r="D16" s="20">
        <v>0</v>
      </c>
      <c r="E16" s="20">
        <f>SUM(B16:D16)</f>
        <v>25852.5</v>
      </c>
      <c r="F16" s="1"/>
      <c r="G16" s="1"/>
      <c r="H16" s="1"/>
    </row>
    <row r="17" spans="1:8" ht="12.75">
      <c r="A17" s="5" t="s">
        <v>73</v>
      </c>
      <c r="B17" s="20">
        <f>H49+H56+H61</f>
        <v>34284.212</v>
      </c>
      <c r="C17" s="20">
        <f>H72+H77+H85</f>
        <v>20073.46</v>
      </c>
      <c r="D17" s="20">
        <v>880</v>
      </c>
      <c r="E17" s="20">
        <f>SUM(B17:D17)</f>
        <v>55237.672</v>
      </c>
      <c r="F17" s="1"/>
      <c r="G17" s="1"/>
      <c r="H17" s="1"/>
    </row>
    <row r="18" spans="1:8" ht="12.75">
      <c r="A18" s="5" t="s">
        <v>74</v>
      </c>
      <c r="B18" s="38">
        <f>B16-B17</f>
        <v>-19153.262000000002</v>
      </c>
      <c r="C18" s="38">
        <f>C16-C17</f>
        <v>-9351.91</v>
      </c>
      <c r="D18" s="38">
        <f>D16-D17</f>
        <v>-880</v>
      </c>
      <c r="E18" s="38">
        <f>SUM(B18:D18)</f>
        <v>-29385.172000000002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6">
        <f>E18</f>
        <v>-29385.172000000002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3</v>
      </c>
      <c r="E22" s="36">
        <v>-72528.3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4</v>
      </c>
      <c r="E24" s="36">
        <f>E20+E22</f>
        <v>-101913.47200000001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3" t="s">
        <v>62</v>
      </c>
      <c r="B26" s="84"/>
      <c r="C26" s="84"/>
      <c r="D26" s="84"/>
      <c r="E26" s="84"/>
      <c r="F26" s="84"/>
      <c r="G26" s="84"/>
      <c r="H26" s="25" t="s">
        <v>20</v>
      </c>
    </row>
    <row r="27" spans="1:8" ht="12.75" customHeight="1">
      <c r="A27" s="82" t="s">
        <v>21</v>
      </c>
      <c r="B27" s="82"/>
      <c r="C27" s="82"/>
      <c r="D27" s="82"/>
      <c r="E27" s="82"/>
      <c r="F27" s="82"/>
      <c r="G27" s="82"/>
      <c r="H27" s="26">
        <v>4.74</v>
      </c>
    </row>
    <row r="28" spans="1:8" ht="12.75" customHeight="1">
      <c r="A28" s="82" t="s">
        <v>22</v>
      </c>
      <c r="B28" s="82"/>
      <c r="C28" s="82"/>
      <c r="D28" s="82"/>
      <c r="E28" s="82"/>
      <c r="F28" s="82"/>
      <c r="G28" s="82"/>
      <c r="H28" s="26">
        <v>0.4</v>
      </c>
    </row>
    <row r="29" spans="1:8" ht="12.75" customHeight="1">
      <c r="A29" s="82" t="s">
        <v>17</v>
      </c>
      <c r="B29" s="82"/>
      <c r="C29" s="82"/>
      <c r="D29" s="82"/>
      <c r="E29" s="82"/>
      <c r="F29" s="82"/>
      <c r="G29" s="82"/>
      <c r="H29" s="26">
        <v>2.19</v>
      </c>
    </row>
    <row r="30" spans="1:8" ht="12.75" customHeight="1">
      <c r="A30" s="79" t="s">
        <v>18</v>
      </c>
      <c r="B30" s="80"/>
      <c r="C30" s="80"/>
      <c r="D30" s="80"/>
      <c r="E30" s="80"/>
      <c r="F30" s="80"/>
      <c r="G30" s="81"/>
      <c r="H30" s="27">
        <f>SUM(H27:H29)</f>
        <v>7.33</v>
      </c>
    </row>
    <row r="31" spans="1:8" ht="12.75" customHeight="1">
      <c r="A31" s="82"/>
      <c r="B31" s="82"/>
      <c r="C31" s="82"/>
      <c r="D31" s="82"/>
      <c r="E31" s="82"/>
      <c r="F31" s="82"/>
      <c r="G31" s="82"/>
      <c r="H31" s="26"/>
    </row>
    <row r="32" spans="1:8" ht="12.75" customHeight="1">
      <c r="A32" s="82" t="s">
        <v>23</v>
      </c>
      <c r="B32" s="82"/>
      <c r="C32" s="82"/>
      <c r="D32" s="82"/>
      <c r="E32" s="82"/>
      <c r="F32" s="82"/>
      <c r="G32" s="82"/>
      <c r="H32" s="26">
        <v>3.9</v>
      </c>
    </row>
    <row r="33" spans="1:8" ht="12.75" customHeight="1">
      <c r="A33" s="82" t="s">
        <v>24</v>
      </c>
      <c r="B33" s="82"/>
      <c r="C33" s="82"/>
      <c r="D33" s="82"/>
      <c r="E33" s="82"/>
      <c r="F33" s="82"/>
      <c r="G33" s="82"/>
      <c r="H33" s="26">
        <v>0</v>
      </c>
    </row>
    <row r="34" spans="1:8" ht="12.75" customHeight="1">
      <c r="A34" s="82" t="s">
        <v>25</v>
      </c>
      <c r="B34" s="82"/>
      <c r="C34" s="82"/>
      <c r="D34" s="82"/>
      <c r="E34" s="82"/>
      <c r="F34" s="82"/>
      <c r="G34" s="82"/>
      <c r="H34" s="26">
        <v>1.28</v>
      </c>
    </row>
    <row r="35" spans="1:8" ht="12.75" customHeight="1">
      <c r="A35" s="79" t="s">
        <v>19</v>
      </c>
      <c r="B35" s="80"/>
      <c r="C35" s="80"/>
      <c r="D35" s="80"/>
      <c r="E35" s="80"/>
      <c r="F35" s="80"/>
      <c r="G35" s="81"/>
      <c r="H35" s="27">
        <f>SUM(H32:H34)</f>
        <v>5.18</v>
      </c>
    </row>
    <row r="36" spans="1:8" ht="12.75" customHeight="1">
      <c r="A36" s="82"/>
      <c r="B36" s="82"/>
      <c r="C36" s="82"/>
      <c r="D36" s="82"/>
      <c r="E36" s="82"/>
      <c r="F36" s="82"/>
      <c r="G36" s="82"/>
      <c r="H36" s="26"/>
    </row>
    <row r="37" spans="1:8" ht="12.75" customHeight="1">
      <c r="A37" s="79" t="s">
        <v>28</v>
      </c>
      <c r="B37" s="80"/>
      <c r="C37" s="80"/>
      <c r="D37" s="80"/>
      <c r="E37" s="80"/>
      <c r="F37" s="80"/>
      <c r="G37" s="81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2" t="s">
        <v>59</v>
      </c>
      <c r="B39" s="73"/>
      <c r="C39" s="73"/>
      <c r="D39" s="73"/>
      <c r="E39" s="73"/>
      <c r="F39" s="73"/>
      <c r="G39" s="73"/>
      <c r="H39" s="7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9" t="s">
        <v>29</v>
      </c>
      <c r="B41" s="60"/>
      <c r="C41" s="60"/>
      <c r="D41" s="61"/>
      <c r="E41" s="61"/>
      <c r="F41" s="61"/>
      <c r="G41" s="62"/>
      <c r="H41" s="4" t="s">
        <v>75</v>
      </c>
    </row>
    <row r="42" spans="1:9" ht="47.25" customHeight="1">
      <c r="A42" s="56" t="s">
        <v>30</v>
      </c>
      <c r="B42" s="57"/>
      <c r="C42" s="57"/>
      <c r="D42" s="57"/>
      <c r="E42" s="57"/>
      <c r="F42" s="57"/>
      <c r="G42" s="58"/>
      <c r="H42" s="28">
        <f>12*B5*I42</f>
        <v>9771.276</v>
      </c>
      <c r="I42" s="35">
        <v>2.39</v>
      </c>
    </row>
    <row r="43" spans="1:9" ht="24.75" customHeight="1">
      <c r="A43" s="63" t="s">
        <v>31</v>
      </c>
      <c r="B43" s="64"/>
      <c r="C43" s="64"/>
      <c r="D43" s="64"/>
      <c r="E43" s="64"/>
      <c r="F43" s="64"/>
      <c r="G43" s="65"/>
      <c r="H43" s="28">
        <f>12*I43*B5</f>
        <v>2575.692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1390.056</v>
      </c>
      <c r="I44" s="35">
        <v>0.34</v>
      </c>
    </row>
    <row r="45" spans="1:9" ht="24.75" customHeight="1">
      <c r="A45" s="63" t="s">
        <v>33</v>
      </c>
      <c r="B45" s="64"/>
      <c r="C45" s="64"/>
      <c r="D45" s="64"/>
      <c r="E45" s="64"/>
      <c r="F45" s="64"/>
      <c r="G45" s="65"/>
      <c r="H45" s="28">
        <f>12*B5*I45</f>
        <v>1390.056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735.9119999999999</v>
      </c>
      <c r="I46" s="35">
        <v>0.18</v>
      </c>
    </row>
    <row r="47" spans="1:9" ht="47.25" customHeight="1">
      <c r="A47" s="56" t="s">
        <v>36</v>
      </c>
      <c r="B47" s="57"/>
      <c r="C47" s="57"/>
      <c r="D47" s="57"/>
      <c r="E47" s="57"/>
      <c r="F47" s="57"/>
      <c r="G47" s="58"/>
      <c r="H47" s="28">
        <f>12*B5*I47</f>
        <v>2657.46</v>
      </c>
      <c r="I47" s="35">
        <v>0.65</v>
      </c>
    </row>
    <row r="48" spans="1:9" ht="24.75" customHeight="1">
      <c r="A48" s="63" t="s">
        <v>35</v>
      </c>
      <c r="B48" s="64"/>
      <c r="C48" s="64"/>
      <c r="D48" s="64"/>
      <c r="E48" s="64"/>
      <c r="F48" s="64"/>
      <c r="G48" s="65"/>
      <c r="H48" s="28">
        <f>12*B5*I48</f>
        <v>858.5639999999999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19379.016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9" t="s">
        <v>37</v>
      </c>
      <c r="B51" s="60"/>
      <c r="C51" s="60"/>
      <c r="D51" s="61"/>
      <c r="E51" s="61"/>
      <c r="F51" s="61"/>
      <c r="G51" s="62"/>
      <c r="H51" s="4" t="s">
        <v>75</v>
      </c>
    </row>
    <row r="52" spans="1:9" ht="24" customHeight="1">
      <c r="A52" s="56" t="s">
        <v>77</v>
      </c>
      <c r="B52" s="57"/>
      <c r="C52" s="57"/>
      <c r="D52" s="57"/>
      <c r="E52" s="57"/>
      <c r="F52" s="57"/>
      <c r="G52" s="58"/>
      <c r="H52" s="28">
        <f>5451.6+500</f>
        <v>5951.6</v>
      </c>
      <c r="I52" s="35">
        <v>0.4</v>
      </c>
    </row>
    <row r="53" spans="1:8" ht="24.75" customHeight="1">
      <c r="A53" s="63" t="s">
        <v>53</v>
      </c>
      <c r="B53" s="64"/>
      <c r="C53" s="64"/>
      <c r="D53" s="64"/>
      <c r="E53" s="64"/>
      <c r="F53" s="64"/>
      <c r="G53" s="65"/>
      <c r="H53" s="28">
        <v>0</v>
      </c>
    </row>
    <row r="54" spans="1:8" ht="24.75" customHeight="1">
      <c r="A54" s="63" t="s">
        <v>54</v>
      </c>
      <c r="B54" s="64"/>
      <c r="C54" s="64"/>
      <c r="D54" s="64"/>
      <c r="E54" s="64"/>
      <c r="F54" s="64"/>
      <c r="G54" s="65"/>
      <c r="H54" s="28">
        <v>0</v>
      </c>
    </row>
    <row r="55" spans="1:8" ht="36" customHeight="1">
      <c r="A55" s="63" t="s">
        <v>55</v>
      </c>
      <c r="B55" s="64"/>
      <c r="C55" s="64"/>
      <c r="D55" s="64"/>
      <c r="E55" s="64"/>
      <c r="F55" s="64"/>
      <c r="G55" s="6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5951.6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9" t="s">
        <v>45</v>
      </c>
      <c r="B58" s="60"/>
      <c r="C58" s="60"/>
      <c r="D58" s="61"/>
      <c r="E58" s="61"/>
      <c r="F58" s="61"/>
      <c r="G58" s="62"/>
      <c r="H58" s="4" t="s">
        <v>75</v>
      </c>
    </row>
    <row r="59" spans="1:9" ht="12.75" customHeight="1">
      <c r="A59" s="56" t="s">
        <v>44</v>
      </c>
      <c r="B59" s="57"/>
      <c r="C59" s="57"/>
      <c r="D59" s="57"/>
      <c r="E59" s="57"/>
      <c r="F59" s="57"/>
      <c r="G59" s="58"/>
      <c r="H59" s="28">
        <f>12*B5*I59</f>
        <v>8953.596</v>
      </c>
      <c r="I59" s="35">
        <v>2.19</v>
      </c>
    </row>
    <row r="60" spans="1:8" ht="24" customHeight="1">
      <c r="A60" s="56" t="s">
        <v>49</v>
      </c>
      <c r="B60" s="57"/>
      <c r="C60" s="57"/>
      <c r="D60" s="57"/>
      <c r="E60" s="57"/>
      <c r="F60" s="57"/>
      <c r="G60" s="58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8953.596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2" t="s">
        <v>60</v>
      </c>
      <c r="B63" s="73"/>
      <c r="C63" s="73"/>
      <c r="D63" s="73"/>
      <c r="E63" s="73"/>
      <c r="F63" s="73"/>
      <c r="G63" s="73"/>
      <c r="H63" s="7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9" t="s">
        <v>43</v>
      </c>
      <c r="B65" s="60"/>
      <c r="C65" s="60"/>
      <c r="D65" s="61"/>
      <c r="E65" s="61"/>
      <c r="F65" s="61"/>
      <c r="G65" s="62"/>
      <c r="H65" s="4" t="s">
        <v>75</v>
      </c>
    </row>
    <row r="66" spans="1:9" ht="36.75" customHeight="1">
      <c r="A66" s="56" t="s">
        <v>38</v>
      </c>
      <c r="B66" s="57"/>
      <c r="C66" s="57"/>
      <c r="D66" s="57"/>
      <c r="E66" s="57"/>
      <c r="F66" s="57"/>
      <c r="G66" s="58"/>
      <c r="H66" s="28">
        <f>12*B5*I66</f>
        <v>4333.704</v>
      </c>
      <c r="I66" s="35">
        <v>1.06</v>
      </c>
    </row>
    <row r="67" spans="1:9" ht="24.75" customHeight="1">
      <c r="A67" s="63" t="s">
        <v>39</v>
      </c>
      <c r="B67" s="64"/>
      <c r="C67" s="64"/>
      <c r="D67" s="64"/>
      <c r="E67" s="64"/>
      <c r="F67" s="64"/>
      <c r="G67" s="65"/>
      <c r="H67" s="28">
        <f>12*B5*I67</f>
        <v>3066.2999999999997</v>
      </c>
      <c r="I67" s="35">
        <v>0.75</v>
      </c>
    </row>
    <row r="68" spans="1:9" ht="36.75" customHeight="1">
      <c r="A68" s="56" t="s">
        <v>48</v>
      </c>
      <c r="B68" s="57"/>
      <c r="C68" s="57"/>
      <c r="D68" s="57"/>
      <c r="E68" s="57"/>
      <c r="F68" s="57"/>
      <c r="G68" s="58"/>
      <c r="H68" s="28">
        <f>12*B5*I68</f>
        <v>5151.384</v>
      </c>
      <c r="I68" s="35">
        <v>1.26</v>
      </c>
    </row>
    <row r="69" spans="1:9" ht="24.75" customHeight="1">
      <c r="A69" s="63" t="s">
        <v>40</v>
      </c>
      <c r="B69" s="64"/>
      <c r="C69" s="64"/>
      <c r="D69" s="64"/>
      <c r="E69" s="64"/>
      <c r="F69" s="64"/>
      <c r="G69" s="65"/>
      <c r="H69" s="28">
        <f>12*B5*I69</f>
        <v>981.2159999999999</v>
      </c>
      <c r="I69" s="35">
        <v>0.24</v>
      </c>
    </row>
    <row r="70" spans="1:9" ht="25.5" customHeight="1">
      <c r="A70" s="56" t="s">
        <v>41</v>
      </c>
      <c r="B70" s="57"/>
      <c r="C70" s="57"/>
      <c r="D70" s="57"/>
      <c r="E70" s="57"/>
      <c r="F70" s="57"/>
      <c r="G70" s="58"/>
      <c r="H70" s="28">
        <f>12*B5*I70</f>
        <v>1798.896</v>
      </c>
      <c r="I70" s="35">
        <v>0.44</v>
      </c>
    </row>
    <row r="71" spans="1:9" ht="24.75" customHeight="1">
      <c r="A71" s="63" t="s">
        <v>42</v>
      </c>
      <c r="B71" s="64"/>
      <c r="C71" s="64"/>
      <c r="D71" s="64"/>
      <c r="E71" s="64"/>
      <c r="F71" s="64"/>
      <c r="G71" s="65"/>
      <c r="H71" s="28">
        <f>12*B5*I71</f>
        <v>613.2599999999999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15944.76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9" t="s">
        <v>46</v>
      </c>
      <c r="B74" s="60"/>
      <c r="C74" s="60"/>
      <c r="D74" s="61"/>
      <c r="E74" s="61"/>
      <c r="F74" s="61"/>
      <c r="G74" s="62"/>
      <c r="H74" s="4" t="s">
        <v>75</v>
      </c>
    </row>
    <row r="75" spans="1:8" ht="24" customHeight="1">
      <c r="A75" s="56" t="s">
        <v>58</v>
      </c>
      <c r="B75" s="57"/>
      <c r="C75" s="57"/>
      <c r="D75" s="57"/>
      <c r="E75" s="57"/>
      <c r="F75" s="57"/>
      <c r="G75" s="58"/>
      <c r="H75" s="28">
        <v>0</v>
      </c>
    </row>
    <row r="76" spans="1:8" ht="34.5" customHeight="1">
      <c r="A76" s="63" t="s">
        <v>52</v>
      </c>
      <c r="B76" s="64"/>
      <c r="C76" s="64"/>
      <c r="D76" s="64"/>
      <c r="E76" s="64"/>
      <c r="F76" s="64"/>
      <c r="G76" s="6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9" t="s">
        <v>47</v>
      </c>
      <c r="B79" s="60"/>
      <c r="C79" s="60"/>
      <c r="D79" s="61"/>
      <c r="E79" s="61"/>
      <c r="F79" s="61"/>
      <c r="G79" s="62"/>
      <c r="H79" s="4" t="s">
        <v>75</v>
      </c>
    </row>
    <row r="80" spans="1:8" ht="38.25" customHeight="1">
      <c r="A80" s="56" t="s">
        <v>78</v>
      </c>
      <c r="B80" s="57"/>
      <c r="C80" s="57"/>
      <c r="D80" s="57"/>
      <c r="E80" s="57"/>
      <c r="F80" s="57"/>
      <c r="G80" s="58"/>
      <c r="H80" s="28">
        <v>0</v>
      </c>
    </row>
    <row r="81" spans="1:8" ht="24.75" customHeight="1">
      <c r="A81" s="56" t="s">
        <v>50</v>
      </c>
      <c r="B81" s="57"/>
      <c r="C81" s="57"/>
      <c r="D81" s="57"/>
      <c r="E81" s="57"/>
      <c r="F81" s="57"/>
      <c r="G81" s="58"/>
      <c r="H81" s="28">
        <v>0</v>
      </c>
    </row>
    <row r="82" spans="1:8" ht="36" customHeight="1">
      <c r="A82" s="69" t="s">
        <v>76</v>
      </c>
      <c r="B82" s="70"/>
      <c r="C82" s="70"/>
      <c r="D82" s="70"/>
      <c r="E82" s="70"/>
      <c r="F82" s="70"/>
      <c r="G82" s="71"/>
      <c r="H82" s="28">
        <v>0</v>
      </c>
    </row>
    <row r="83" spans="1:8" ht="24.75" customHeight="1">
      <c r="A83" s="63" t="s">
        <v>51</v>
      </c>
      <c r="B83" s="64"/>
      <c r="C83" s="64"/>
      <c r="D83" s="64"/>
      <c r="E83" s="64"/>
      <c r="F83" s="64"/>
      <c r="G83" s="65"/>
      <c r="H83" s="28">
        <v>0</v>
      </c>
    </row>
    <row r="84" spans="1:8" ht="63" customHeight="1">
      <c r="A84" s="66" t="s">
        <v>79</v>
      </c>
      <c r="B84" s="67"/>
      <c r="C84" s="67"/>
      <c r="D84" s="67"/>
      <c r="E84" s="67"/>
      <c r="F84" s="67"/>
      <c r="G84" s="68"/>
      <c r="H84" s="28">
        <f>810+445.75+835+405.75+1407.2+225</f>
        <v>4128.7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4128.7</v>
      </c>
    </row>
    <row r="86" ht="6.75" customHeight="1"/>
    <row r="87" spans="1:8" ht="12.75">
      <c r="A87" s="59" t="s">
        <v>81</v>
      </c>
      <c r="B87" s="60"/>
      <c r="C87" s="60"/>
      <c r="D87" s="61"/>
      <c r="E87" s="61"/>
      <c r="F87" s="61"/>
      <c r="G87" s="62"/>
      <c r="H87" s="4" t="s">
        <v>75</v>
      </c>
    </row>
    <row r="88" spans="1:8" ht="12.75">
      <c r="A88" s="56" t="s">
        <v>82</v>
      </c>
      <c r="B88" s="57"/>
      <c r="C88" s="57"/>
      <c r="D88" s="57"/>
      <c r="E88" s="57"/>
      <c r="F88" s="57"/>
      <c r="G88" s="58"/>
      <c r="H88" s="28">
        <v>880</v>
      </c>
    </row>
    <row r="89" ht="12.75">
      <c r="H89" s="29">
        <f>H88</f>
        <v>880</v>
      </c>
    </row>
    <row r="91" spans="1:8" ht="12.75">
      <c r="A91" t="s">
        <v>67</v>
      </c>
      <c r="H91" s="33"/>
    </row>
  </sheetData>
  <sheetProtection/>
  <mergeCells count="50">
    <mergeCell ref="A87:G87"/>
    <mergeCell ref="A88:G88"/>
    <mergeCell ref="A80:G80"/>
    <mergeCell ref="A79:G79"/>
    <mergeCell ref="A81:G81"/>
    <mergeCell ref="A83:G83"/>
    <mergeCell ref="A84:G84"/>
    <mergeCell ref="A82:G82"/>
    <mergeCell ref="A52:G52"/>
    <mergeCell ref="A55:G55"/>
    <mergeCell ref="A53:G53"/>
    <mergeCell ref="A54:G54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8:G58"/>
    <mergeCell ref="A59:G59"/>
    <mergeCell ref="A66:G66"/>
    <mergeCell ref="A68:G68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26:G26"/>
    <mergeCell ref="A27:G27"/>
    <mergeCell ref="A28:G28"/>
    <mergeCell ref="A29:G29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2015-04-09T02:29:50Z</cp:lastPrinted>
  <dcterms:created xsi:type="dcterms:W3CDTF">2008-05-04T04:13:06Z</dcterms:created>
  <dcterms:modified xsi:type="dcterms:W3CDTF">2015-04-09T02:29:52Z</dcterms:modified>
  <cp:category/>
  <cp:version/>
  <cp:contentType/>
  <cp:contentStatus/>
</cp:coreProperties>
</file>