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<sst xmlns="http://schemas.openxmlformats.org/spreadsheetml/2006/main" count="245" uniqueCount="144">
  <si>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</si>
  <si>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</si>
  <si>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</si>
  <si>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</si>
  <si>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</si>
  <si>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</si>
  <si>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</si>
  <si>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</si>
  <si>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</si>
  <si>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</si>
  <si>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</si>
  <si>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</si>
  <si>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</si>
  <si>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</si>
  <si>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</si>
  <si>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</si>
  <si>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</si>
  <si>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</si>
  <si>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</si>
  <si>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</si>
  <si>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</si>
  <si>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</si>
  <si>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</si>
  <si>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</si>
  <si>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</si>
  <si>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</si>
  <si>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</si>
  <si>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</si>
  <si>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</si>
  <si>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</si>
  <si>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</si>
  <si>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</si>
  <si>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</si>
  <si>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</si>
  <si>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</si>
  <si>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</si>
  <si>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</si>
  <si>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</si>
  <si>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</si>
  <si>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</si>
  <si>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</si>
  <si>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</si>
  <si>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</si>
  <si>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</si>
  <si>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</si>
  <si>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</si>
  <si>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</si>
  <si>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</si>
  <si>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</si>
  <si>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</si>
  <si>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</si>
  <si>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</si>
  <si>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</si>
  <si>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</si>
  <si>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</si>
  <si>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</si>
  <si>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</si>
  <si>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</si>
  <si>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</si>
  <si>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</si>
  <si>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</si>
  <si>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</si>
  <si>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4,88 руб/кв.м/мес</t>
  </si>
  <si>
    <t>5,18 руб/кв.м/мес</t>
  </si>
  <si>
    <t xml:space="preserve">Структура плановых затрат </t>
  </si>
  <si>
    <t>Директор ООО "УК "Ленинский массив"______________________________В.П.Карелин</t>
  </si>
  <si>
    <t>Отчет ООО "УК "Ленинский массив"</t>
  </si>
  <si>
    <t>ул.Рылеева, 1А</t>
  </si>
  <si>
    <t>213,1</t>
  </si>
  <si>
    <t>5 шт.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</si>
  <si>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 – выполняется собственниками самостоятельно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</t>
    </r>
  </si>
  <si>
    <t>по содержанию и ремонту общего имущества в многоквартирном доме за период: 2013г.</t>
  </si>
  <si>
    <t>Сумма за 2013г.</t>
  </si>
  <si>
    <t>Начислено за 2013г.</t>
  </si>
  <si>
    <t>Оплачено  за 2013г.</t>
  </si>
  <si>
    <t>Затраты за 2013г.</t>
  </si>
  <si>
    <t>Итог на 31.12.2013г.</t>
  </si>
  <si>
    <t>10 чел.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</si>
  <si>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</t>
    </r>
    <r>
      <rPr>
        <b/>
        <sz val="8"/>
        <rFont val="Arial Cyr"/>
        <family val="0"/>
      </rPr>
      <t>Скол сосулек , сброс снега- январь ,декабрь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</si>
  <si>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</t>
    </r>
    <r>
      <rPr>
        <b/>
        <sz val="8"/>
        <rFont val="Arial Cyr"/>
        <family val="0"/>
      </rPr>
      <t xml:space="preserve">Ремонт завалинки- октябрь </t>
    </r>
    <r>
      <rPr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Гидравлическое испытание системы отопления- август                                                                  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</si>
  <si>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-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 июль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</si>
  <si>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   – выполняется собственниками самостоятельно                                                                            </t>
    </r>
  </si>
  <si>
    <t>по содержанию и ремонту общего имущества в многоквартирном доме за период: 2014г.</t>
  </si>
  <si>
    <t>225,8</t>
  </si>
  <si>
    <t>8 чел.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</si>
  <si>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</si>
  <si>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</si>
  <si>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</si>
  <si>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</si>
  <si>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</si>
  <si>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</si>
  <si>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</si>
  <si>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</si>
  <si>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</si>
  <si>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</si>
  <si>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</si>
  <si>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</si>
  <si>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</si>
  <si>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</si>
  <si>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</si>
  <si>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</si>
  <si>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</si>
  <si>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</si>
  <si>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</si>
  <si>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</si>
  <si>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</si>
  <si>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</si>
  <si>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</si>
  <si>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</si>
  <si>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</si>
  <si>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</si>
  <si>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</si>
  <si>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</si>
  <si>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</si>
  <si>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</si>
  <si>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</si>
  <si>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</si>
  <si>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</si>
  <si>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29.07.14</t>
  </si>
  <si>
    <t>13:00</t>
  </si>
  <si>
    <t>17:00</t>
  </si>
  <si>
    <t>Устранение течи кровли, ремонт слухового окна.</t>
  </si>
  <si>
    <t>ДВП - 1 кв.м, гвозди 100мм - 1кг, гвозди 50мм - 1 кг,пена монтажная - 1 балл.</t>
  </si>
  <si>
    <t>мн.дом</t>
  </si>
  <si>
    <t/>
  </si>
  <si>
    <t>пер.Рылеева,1А</t>
  </si>
  <si>
    <t>Содержание общего имущества</t>
  </si>
  <si>
    <t>СОИ (системы)</t>
  </si>
  <si>
    <t>Крыши и водосточные системы</t>
  </si>
  <si>
    <t>26.02.14</t>
  </si>
  <si>
    <t>08:30</t>
  </si>
  <si>
    <t>09:30</t>
  </si>
  <si>
    <t>Жильцы сделали сами - отмена заявки.</t>
  </si>
  <si>
    <t>квартира</t>
  </si>
  <si>
    <t>Водопровод и канализация, горячее водоснабжение</t>
  </si>
  <si>
    <t>03.02.14</t>
  </si>
  <si>
    <t>15:00</t>
  </si>
  <si>
    <t>Отогрев ХВС - труба Д 15мм - 8м/п.</t>
  </si>
  <si>
    <t>21.05.14</t>
  </si>
  <si>
    <t>Осмотр, передано сообщение в ТВК.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</si>
  <si>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</si>
  <si>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</si>
  <si>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</si>
  <si>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-</t>
    </r>
    <r>
      <rPr>
        <b/>
        <sz val="8"/>
        <rFont val="Arial Cyr"/>
        <family val="0"/>
      </rPr>
      <t xml:space="preserve"> Ремонт кровли (июль)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</si>
</sst>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2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8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1" fillId="24" borderId="0" xfId="53" applyFill="1" applyAlignment="1">
      <alignment/>
      <protection/>
    </xf>
    <xf numFmtId="0" fontId="0" fillId="24" borderId="0" xfId="0" applyFill="1" applyAlignment="1">
      <alignment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1" fillId="3" borderId="0" xfId="53" applyFill="1" applyAlignment="1">
      <alignment/>
      <protection/>
    </xf>
    <xf numFmtId="0" fontId="0" fillId="3" borderId="0" xfId="0" applyFill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8" fillId="0" borderId="1" xfId="0" applyFont="1" applyBorder="1" applyAlignment="1">
      <alignment/>
    </xf>
    <xf numFmtId="0" fontId="15" fillId="28" borderId="11" xfId="0" applyFont="1" applyFill="1" applyBorder="1" applyAlignment="1">
      <alignment horizontal="center"/>
    </xf>
    <xf numFmtId="0" fontId="16" fillId="28" borderId="12" xfId="0" applyFont="1" applyFill="1" applyBorder="1" applyAlignment="1">
      <alignment horizontal="center"/>
    </xf>
    <xf numFmtId="0" fontId="16" fillId="28" borderId="13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7"/>
  <sheetViews>
    <sheetView tabSelected="1" workbookViewId="0" topLeftCell="A7">
      <selection activeCell="I84" sqref="I8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375" style="0" customWidth="1"/>
    <col min="9" max="9" width="23.625" style="33" customWidth="1"/>
  </cols>
  <sheetData>
    <row r="1" spans="1:9" ht="15.75">
      <c r="A1" s="69" t="s">
        <v>66</v>
      </c>
      <c r="B1" s="69"/>
      <c r="C1" s="69"/>
      <c r="D1" s="69"/>
      <c r="E1" s="69"/>
      <c r="F1" s="69"/>
      <c r="G1" s="69"/>
      <c r="H1" s="69"/>
      <c r="I1" s="31"/>
    </row>
    <row r="2" spans="1:9" ht="12.75" customHeight="1">
      <c r="A2" s="70" t="s">
        <v>82</v>
      </c>
      <c r="B2" s="70"/>
      <c r="C2" s="70"/>
      <c r="D2" s="70"/>
      <c r="E2" s="70"/>
      <c r="F2" s="70"/>
      <c r="G2" s="70"/>
      <c r="H2" s="7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83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84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5794.89+12912.9</f>
        <v>18707.79</v>
      </c>
      <c r="C15" s="20">
        <v>13706.73</v>
      </c>
      <c r="D15" s="20">
        <f>SUM(B15:C15)</f>
        <v>32414.52</v>
      </c>
      <c r="E15" s="1"/>
      <c r="F15" s="1"/>
      <c r="G15" s="1"/>
      <c r="H15" s="1"/>
    </row>
    <row r="16" spans="1:8" ht="12.75">
      <c r="A16" s="24" t="s">
        <v>86</v>
      </c>
      <c r="B16" s="20">
        <f>2753.82+6365.9</f>
        <v>9119.72</v>
      </c>
      <c r="C16" s="20">
        <v>6769.98</v>
      </c>
      <c r="D16" s="20">
        <f>SUM(B16:C16)</f>
        <v>15889.699999999999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17933.898000000005</v>
      </c>
      <c r="C17" s="39">
        <f>H85+H77+H72</f>
        <v>13563.880000000001</v>
      </c>
      <c r="D17" s="39">
        <f>SUM(B17:C17)</f>
        <v>31497.778000000006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-8814.178000000005</v>
      </c>
      <c r="C18" s="38">
        <f>C16-C17</f>
        <v>-6793.9000000000015</v>
      </c>
      <c r="D18" s="38">
        <f>D16-D17</f>
        <v>-15608.078000000007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-15608.078000000007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-49651.524000000005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-65259.60200000001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6" t="s">
        <v>64</v>
      </c>
      <c r="B26" s="77"/>
      <c r="C26" s="77"/>
      <c r="D26" s="77"/>
      <c r="E26" s="77"/>
      <c r="F26" s="77"/>
      <c r="G26" s="77"/>
      <c r="H26" s="25" t="s">
        <v>20</v>
      </c>
    </row>
    <row r="27" spans="1:8" ht="12.75" customHeight="1">
      <c r="A27" s="65" t="s">
        <v>21</v>
      </c>
      <c r="B27" s="65"/>
      <c r="C27" s="65"/>
      <c r="D27" s="65"/>
      <c r="E27" s="65"/>
      <c r="F27" s="65"/>
      <c r="G27" s="65"/>
      <c r="H27" s="26">
        <v>4.48</v>
      </c>
    </row>
    <row r="28" spans="1:8" ht="12.75" customHeight="1">
      <c r="A28" s="65" t="s">
        <v>22</v>
      </c>
      <c r="B28" s="65"/>
      <c r="C28" s="65"/>
      <c r="D28" s="65"/>
      <c r="E28" s="65"/>
      <c r="F28" s="65"/>
      <c r="G28" s="65"/>
      <c r="H28" s="26">
        <v>0.4</v>
      </c>
    </row>
    <row r="29" spans="1:8" ht="12.75" customHeight="1">
      <c r="A29" s="65" t="s">
        <v>17</v>
      </c>
      <c r="B29" s="65"/>
      <c r="C29" s="65"/>
      <c r="D29" s="65"/>
      <c r="E29" s="65"/>
      <c r="F29" s="65"/>
      <c r="G29" s="65"/>
      <c r="H29" s="26">
        <v>2.19</v>
      </c>
    </row>
    <row r="30" spans="1:8" ht="12.75" customHeight="1">
      <c r="A30" s="73" t="s">
        <v>18</v>
      </c>
      <c r="B30" s="74"/>
      <c r="C30" s="74"/>
      <c r="D30" s="74"/>
      <c r="E30" s="74"/>
      <c r="F30" s="74"/>
      <c r="G30" s="75"/>
      <c r="H30" s="27">
        <f>SUM(H27:H29)</f>
        <v>7.07</v>
      </c>
    </row>
    <row r="31" spans="1:8" ht="12.75" customHeight="1">
      <c r="A31" s="65"/>
      <c r="B31" s="65"/>
      <c r="C31" s="65"/>
      <c r="D31" s="65"/>
      <c r="E31" s="65"/>
      <c r="F31" s="65"/>
      <c r="G31" s="65"/>
      <c r="H31" s="26"/>
    </row>
    <row r="32" spans="1:8" ht="12.75" customHeight="1">
      <c r="A32" s="65" t="s">
        <v>23</v>
      </c>
      <c r="B32" s="65"/>
      <c r="C32" s="65"/>
      <c r="D32" s="65"/>
      <c r="E32" s="65"/>
      <c r="F32" s="65"/>
      <c r="G32" s="65"/>
      <c r="H32" s="26">
        <v>3.9</v>
      </c>
    </row>
    <row r="33" spans="1:8" ht="12.75" customHeight="1">
      <c r="A33" s="65" t="s">
        <v>24</v>
      </c>
      <c r="B33" s="65"/>
      <c r="C33" s="65"/>
      <c r="D33" s="65"/>
      <c r="E33" s="65"/>
      <c r="F33" s="65"/>
      <c r="G33" s="65"/>
      <c r="H33" s="26">
        <v>0</v>
      </c>
    </row>
    <row r="34" spans="1:8" ht="12.75" customHeight="1">
      <c r="A34" s="65" t="s">
        <v>25</v>
      </c>
      <c r="B34" s="65"/>
      <c r="C34" s="65"/>
      <c r="D34" s="65"/>
      <c r="E34" s="65"/>
      <c r="F34" s="65"/>
      <c r="G34" s="65"/>
      <c r="H34" s="26">
        <v>1.28</v>
      </c>
    </row>
    <row r="35" spans="1:8" ht="12.75" customHeight="1">
      <c r="A35" s="73" t="s">
        <v>19</v>
      </c>
      <c r="B35" s="74"/>
      <c r="C35" s="74"/>
      <c r="D35" s="74"/>
      <c r="E35" s="74"/>
      <c r="F35" s="74"/>
      <c r="G35" s="75"/>
      <c r="H35" s="27">
        <f>SUM(H32:H34)</f>
        <v>5.18</v>
      </c>
    </row>
    <row r="36" spans="1:8" ht="12.75" customHeight="1">
      <c r="A36" s="65"/>
      <c r="B36" s="65"/>
      <c r="C36" s="65"/>
      <c r="D36" s="65"/>
      <c r="E36" s="65"/>
      <c r="F36" s="65"/>
      <c r="G36" s="65"/>
      <c r="H36" s="26"/>
    </row>
    <row r="37" spans="1:8" ht="12.75" customHeight="1">
      <c r="A37" s="73" t="s">
        <v>28</v>
      </c>
      <c r="B37" s="74"/>
      <c r="C37" s="74"/>
      <c r="D37" s="74"/>
      <c r="E37" s="74"/>
      <c r="F37" s="74"/>
      <c r="G37" s="75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6" t="s">
        <v>60</v>
      </c>
      <c r="B39" s="67"/>
      <c r="C39" s="67"/>
      <c r="D39" s="67"/>
      <c r="E39" s="67"/>
      <c r="F39" s="67"/>
      <c r="G39" s="67"/>
      <c r="H39" s="6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5" t="s">
        <v>29</v>
      </c>
      <c r="B41" s="56"/>
      <c r="C41" s="56"/>
      <c r="D41" s="57"/>
      <c r="E41" s="57"/>
      <c r="F41" s="57"/>
      <c r="G41" s="58"/>
      <c r="H41" s="4" t="s">
        <v>92</v>
      </c>
    </row>
    <row r="42" spans="1:9" ht="47.25" customHeight="1">
      <c r="A42" s="52" t="s">
        <v>30</v>
      </c>
      <c r="B42" s="53"/>
      <c r="C42" s="53"/>
      <c r="D42" s="53"/>
      <c r="E42" s="53"/>
      <c r="F42" s="53"/>
      <c r="G42" s="54"/>
      <c r="H42" s="28">
        <f>B5*12*I42</f>
        <v>5852.736000000001</v>
      </c>
      <c r="I42" s="35">
        <v>2.16</v>
      </c>
    </row>
    <row r="43" spans="1:9" ht="24.75" customHeight="1">
      <c r="A43" s="59" t="s">
        <v>31</v>
      </c>
      <c r="B43" s="60"/>
      <c r="C43" s="60"/>
      <c r="D43" s="60"/>
      <c r="E43" s="60"/>
      <c r="F43" s="60"/>
      <c r="G43" s="61"/>
      <c r="H43" s="28">
        <f>12*B5*I43</f>
        <v>1707.0480000000002</v>
      </c>
      <c r="I43" s="35">
        <v>0.63</v>
      </c>
    </row>
    <row r="44" spans="1:9" ht="13.5" customHeight="1">
      <c r="A44" s="71" t="s">
        <v>32</v>
      </c>
      <c r="B44" s="72"/>
      <c r="C44" s="72"/>
      <c r="D44" s="72"/>
      <c r="E44" s="72"/>
      <c r="F44" s="72"/>
      <c r="G44" s="72"/>
      <c r="H44" s="28">
        <f>12*B5*I44</f>
        <v>921.2640000000002</v>
      </c>
      <c r="I44" s="35">
        <v>0.34</v>
      </c>
    </row>
    <row r="45" spans="1:9" ht="24.75" customHeight="1">
      <c r="A45" s="59" t="s">
        <v>33</v>
      </c>
      <c r="B45" s="60"/>
      <c r="C45" s="60"/>
      <c r="D45" s="60"/>
      <c r="E45" s="60"/>
      <c r="F45" s="60"/>
      <c r="G45" s="61"/>
      <c r="H45" s="28">
        <f>12*B5*I45</f>
        <v>921.2640000000002</v>
      </c>
      <c r="I45" s="35">
        <v>0.34</v>
      </c>
    </row>
    <row r="46" spans="1:9" ht="13.5" customHeight="1">
      <c r="A46" s="71" t="s">
        <v>34</v>
      </c>
      <c r="B46" s="72"/>
      <c r="C46" s="72"/>
      <c r="D46" s="72"/>
      <c r="E46" s="72"/>
      <c r="F46" s="72"/>
      <c r="G46" s="72"/>
      <c r="H46" s="28">
        <f>12*B5*I46</f>
        <v>487.72800000000007</v>
      </c>
      <c r="I46" s="35">
        <v>0.18</v>
      </c>
    </row>
    <row r="47" spans="1:9" ht="47.25" customHeight="1">
      <c r="A47" s="52" t="s">
        <v>36</v>
      </c>
      <c r="B47" s="53"/>
      <c r="C47" s="53"/>
      <c r="D47" s="53"/>
      <c r="E47" s="53"/>
      <c r="F47" s="53"/>
      <c r="G47" s="54"/>
      <c r="H47" s="28">
        <f>12*B5*I47</f>
        <v>1679.9520000000002</v>
      </c>
      <c r="I47" s="35">
        <v>0.62</v>
      </c>
    </row>
    <row r="48" spans="1:9" ht="24.75" customHeight="1">
      <c r="A48" s="59" t="s">
        <v>35</v>
      </c>
      <c r="B48" s="60"/>
      <c r="C48" s="60"/>
      <c r="D48" s="60"/>
      <c r="E48" s="60"/>
      <c r="F48" s="60"/>
      <c r="G48" s="61"/>
      <c r="H48" s="28">
        <f>12*B5*I48</f>
        <v>569.0160000000001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12139.008000000005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5" t="s">
        <v>37</v>
      </c>
      <c r="B51" s="56"/>
      <c r="C51" s="56"/>
      <c r="D51" s="57"/>
      <c r="E51" s="57"/>
      <c r="F51" s="57"/>
      <c r="G51" s="58"/>
      <c r="H51" s="4" t="s">
        <v>92</v>
      </c>
    </row>
    <row r="52" spans="1:9" ht="24" customHeight="1">
      <c r="A52" s="52" t="s">
        <v>140</v>
      </c>
      <c r="B52" s="53"/>
      <c r="C52" s="53"/>
      <c r="D52" s="53"/>
      <c r="E52" s="53"/>
      <c r="F52" s="53"/>
      <c r="G52" s="54"/>
      <c r="H52" s="28">
        <v>0</v>
      </c>
      <c r="I52" s="35">
        <v>0.4</v>
      </c>
    </row>
    <row r="53" spans="1:8" ht="24.75" customHeight="1">
      <c r="A53" s="59" t="s">
        <v>54</v>
      </c>
      <c r="B53" s="60"/>
      <c r="C53" s="60"/>
      <c r="D53" s="60"/>
      <c r="E53" s="60"/>
      <c r="F53" s="60"/>
      <c r="G53" s="61"/>
      <c r="H53" s="28">
        <f>8*426.3*I53</f>
        <v>0</v>
      </c>
    </row>
    <row r="54" spans="1:8" ht="24.75" customHeight="1">
      <c r="A54" s="59" t="s">
        <v>55</v>
      </c>
      <c r="B54" s="60"/>
      <c r="C54" s="60"/>
      <c r="D54" s="60"/>
      <c r="E54" s="60"/>
      <c r="F54" s="60"/>
      <c r="G54" s="61"/>
      <c r="H54" s="28">
        <f>8*426.3*I54</f>
        <v>0</v>
      </c>
    </row>
    <row r="55" spans="1:8" ht="36" customHeight="1">
      <c r="A55" s="59" t="s">
        <v>56</v>
      </c>
      <c r="B55" s="60"/>
      <c r="C55" s="60"/>
      <c r="D55" s="60"/>
      <c r="E55" s="60"/>
      <c r="F55" s="60"/>
      <c r="G55" s="61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5" t="s">
        <v>45</v>
      </c>
      <c r="B58" s="56"/>
      <c r="C58" s="56"/>
      <c r="D58" s="57"/>
      <c r="E58" s="57"/>
      <c r="F58" s="57"/>
      <c r="G58" s="58"/>
      <c r="H58" s="4" t="s">
        <v>92</v>
      </c>
    </row>
    <row r="59" spans="1:9" ht="12.75" customHeight="1">
      <c r="A59" s="52" t="s">
        <v>44</v>
      </c>
      <c r="B59" s="53"/>
      <c r="C59" s="53"/>
      <c r="D59" s="53"/>
      <c r="E59" s="53"/>
      <c r="F59" s="53"/>
      <c r="G59" s="54"/>
      <c r="H59" s="28">
        <v>5794.89</v>
      </c>
      <c r="I59" s="35">
        <v>2.19</v>
      </c>
    </row>
    <row r="60" spans="1:8" ht="24" customHeight="1">
      <c r="A60" s="52" t="s">
        <v>49</v>
      </c>
      <c r="B60" s="53"/>
      <c r="C60" s="53"/>
      <c r="D60" s="53"/>
      <c r="E60" s="53"/>
      <c r="F60" s="53"/>
      <c r="G60" s="5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5794.89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6" t="s">
        <v>61</v>
      </c>
      <c r="B63" s="67"/>
      <c r="C63" s="67"/>
      <c r="D63" s="67"/>
      <c r="E63" s="67"/>
      <c r="F63" s="67"/>
      <c r="G63" s="67"/>
      <c r="H63" s="6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5" t="s">
        <v>43</v>
      </c>
      <c r="B65" s="56"/>
      <c r="C65" s="56"/>
      <c r="D65" s="57"/>
      <c r="E65" s="57"/>
      <c r="F65" s="57"/>
      <c r="G65" s="58"/>
      <c r="H65" s="4" t="s">
        <v>92</v>
      </c>
    </row>
    <row r="66" spans="1:9" ht="36.75" customHeight="1">
      <c r="A66" s="52" t="s">
        <v>38</v>
      </c>
      <c r="B66" s="53"/>
      <c r="C66" s="53"/>
      <c r="D66" s="53"/>
      <c r="E66" s="53"/>
      <c r="F66" s="53"/>
      <c r="G66" s="54"/>
      <c r="H66" s="28">
        <f>12*B5*I66</f>
        <v>2872.1760000000004</v>
      </c>
      <c r="I66" s="35">
        <v>1.06</v>
      </c>
    </row>
    <row r="67" spans="1:9" ht="24.75" customHeight="1">
      <c r="A67" s="59" t="s">
        <v>39</v>
      </c>
      <c r="B67" s="60"/>
      <c r="C67" s="60"/>
      <c r="D67" s="60"/>
      <c r="E67" s="60"/>
      <c r="F67" s="60"/>
      <c r="G67" s="61"/>
      <c r="H67" s="28">
        <f>12*B5*I67</f>
        <v>2438.6400000000003</v>
      </c>
      <c r="I67" s="35">
        <v>0.9</v>
      </c>
    </row>
    <row r="68" spans="1:9" ht="36.75" customHeight="1">
      <c r="A68" s="52" t="s">
        <v>48</v>
      </c>
      <c r="B68" s="53"/>
      <c r="C68" s="53"/>
      <c r="D68" s="53"/>
      <c r="E68" s="53"/>
      <c r="F68" s="53"/>
      <c r="G68" s="54"/>
      <c r="H68" s="28">
        <f>12*B5*I68</f>
        <v>3414.0960000000005</v>
      </c>
      <c r="I68" s="35">
        <v>1.26</v>
      </c>
    </row>
    <row r="69" spans="1:9" ht="24.75" customHeight="1">
      <c r="A69" s="59" t="s">
        <v>40</v>
      </c>
      <c r="B69" s="60"/>
      <c r="C69" s="60"/>
      <c r="D69" s="60"/>
      <c r="E69" s="60"/>
      <c r="F69" s="60"/>
      <c r="G69" s="61"/>
      <c r="H69" s="28">
        <f>12*B5*I69</f>
        <v>650.3040000000001</v>
      </c>
      <c r="I69" s="35">
        <v>0.24</v>
      </c>
    </row>
    <row r="70" spans="1:9" ht="25.5" customHeight="1">
      <c r="A70" s="52" t="s">
        <v>41</v>
      </c>
      <c r="B70" s="53"/>
      <c r="C70" s="53"/>
      <c r="D70" s="53"/>
      <c r="E70" s="53"/>
      <c r="F70" s="53"/>
      <c r="G70" s="54"/>
      <c r="H70" s="28">
        <f>B5*I70*12</f>
        <v>1192.2240000000002</v>
      </c>
      <c r="I70" s="35">
        <v>0.44</v>
      </c>
    </row>
    <row r="71" spans="1:9" ht="24.75" customHeight="1">
      <c r="A71" s="59" t="s">
        <v>42</v>
      </c>
      <c r="B71" s="60"/>
      <c r="C71" s="60"/>
      <c r="D71" s="60"/>
      <c r="E71" s="60"/>
      <c r="F71" s="60"/>
      <c r="G71" s="61"/>
      <c r="H71" s="28">
        <f>12*B5*I71</f>
        <v>406.44000000000005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10973.880000000001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5" t="s">
        <v>46</v>
      </c>
      <c r="B74" s="56"/>
      <c r="C74" s="56"/>
      <c r="D74" s="57"/>
      <c r="E74" s="57"/>
      <c r="F74" s="57"/>
      <c r="G74" s="58"/>
      <c r="H74" s="4" t="s">
        <v>92</v>
      </c>
    </row>
    <row r="75" spans="1:8" ht="24" customHeight="1">
      <c r="A75" s="52" t="s">
        <v>141</v>
      </c>
      <c r="B75" s="53"/>
      <c r="C75" s="53"/>
      <c r="D75" s="53"/>
      <c r="E75" s="53"/>
      <c r="F75" s="53"/>
      <c r="G75" s="54"/>
      <c r="H75" s="28">
        <v>0</v>
      </c>
    </row>
    <row r="76" spans="1:8" ht="34.5" customHeight="1">
      <c r="A76" s="59" t="s">
        <v>143</v>
      </c>
      <c r="B76" s="60"/>
      <c r="C76" s="60"/>
      <c r="D76" s="60"/>
      <c r="E76" s="60"/>
      <c r="F76" s="60"/>
      <c r="G76" s="61"/>
      <c r="H76" s="41">
        <v>2590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2590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5" t="s">
        <v>47</v>
      </c>
      <c r="B79" s="56"/>
      <c r="C79" s="56"/>
      <c r="D79" s="57"/>
      <c r="E79" s="57"/>
      <c r="F79" s="57"/>
      <c r="G79" s="58"/>
      <c r="H79" s="4" t="s">
        <v>92</v>
      </c>
    </row>
    <row r="80" spans="1:8" ht="28.5" customHeight="1">
      <c r="A80" s="52" t="s">
        <v>81</v>
      </c>
      <c r="B80" s="53"/>
      <c r="C80" s="53"/>
      <c r="D80" s="53"/>
      <c r="E80" s="53"/>
      <c r="F80" s="53"/>
      <c r="G80" s="54"/>
      <c r="H80" s="28">
        <v>0</v>
      </c>
    </row>
    <row r="81" spans="1:8" ht="24.75" customHeight="1">
      <c r="A81" s="52" t="s">
        <v>50</v>
      </c>
      <c r="B81" s="53"/>
      <c r="C81" s="53"/>
      <c r="D81" s="53"/>
      <c r="E81" s="53"/>
      <c r="F81" s="53"/>
      <c r="G81" s="54"/>
      <c r="H81" s="28">
        <v>0</v>
      </c>
    </row>
    <row r="82" spans="1:8" ht="30.75" customHeight="1">
      <c r="A82" s="59" t="s">
        <v>51</v>
      </c>
      <c r="B82" s="60"/>
      <c r="C82" s="60"/>
      <c r="D82" s="60"/>
      <c r="E82" s="60"/>
      <c r="F82" s="60"/>
      <c r="G82" s="61"/>
      <c r="H82" s="28">
        <v>0</v>
      </c>
    </row>
    <row r="83" spans="1:8" ht="24.75" customHeight="1">
      <c r="A83" s="59" t="s">
        <v>52</v>
      </c>
      <c r="B83" s="60"/>
      <c r="C83" s="60"/>
      <c r="D83" s="60"/>
      <c r="E83" s="60"/>
      <c r="F83" s="60"/>
      <c r="G83" s="61"/>
      <c r="H83" s="28">
        <v>0</v>
      </c>
    </row>
    <row r="84" spans="1:8" ht="27" customHeight="1">
      <c r="A84" s="62" t="s">
        <v>142</v>
      </c>
      <c r="B84" s="63"/>
      <c r="C84" s="63"/>
      <c r="D84" s="63"/>
      <c r="E84" s="63"/>
      <c r="F84" s="63"/>
      <c r="G84" s="64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12.75">
      <c r="H86" s="33"/>
    </row>
    <row r="87" ht="12.75">
      <c r="A87" t="s">
        <v>65</v>
      </c>
    </row>
    <row r="93" spans="1:25" ht="12.75">
      <c r="A93" s="40" t="s">
        <v>93</v>
      </c>
      <c r="B93" s="40" t="s">
        <v>94</v>
      </c>
      <c r="C93" s="40" t="s">
        <v>95</v>
      </c>
      <c r="D93" s="40" t="s">
        <v>96</v>
      </c>
      <c r="E93" s="40" t="s">
        <v>97</v>
      </c>
      <c r="F93" s="40" t="s">
        <v>98</v>
      </c>
      <c r="G93" s="40" t="s">
        <v>99</v>
      </c>
      <c r="H93" s="40" t="s">
        <v>100</v>
      </c>
      <c r="I93" s="40" t="s">
        <v>101</v>
      </c>
      <c r="J93" s="40" t="s">
        <v>102</v>
      </c>
      <c r="K93" s="40" t="s">
        <v>103</v>
      </c>
      <c r="L93" s="40" t="s">
        <v>104</v>
      </c>
      <c r="M93" s="40" t="s">
        <v>105</v>
      </c>
      <c r="N93" s="40" t="s">
        <v>106</v>
      </c>
      <c r="O93" s="40" t="s">
        <v>107</v>
      </c>
      <c r="P93" s="40" t="s">
        <v>108</v>
      </c>
      <c r="Q93" s="40" t="s">
        <v>109</v>
      </c>
      <c r="R93" s="40" t="s">
        <v>110</v>
      </c>
      <c r="S93" s="40" t="s">
        <v>111</v>
      </c>
      <c r="T93" s="40" t="s">
        <v>112</v>
      </c>
      <c r="U93" s="40" t="s">
        <v>113</v>
      </c>
      <c r="V93" s="40" t="s">
        <v>114</v>
      </c>
      <c r="W93" s="40" t="s">
        <v>115</v>
      </c>
      <c r="X93" s="40" t="s">
        <v>116</v>
      </c>
      <c r="Y93" s="40" t="s">
        <v>117</v>
      </c>
    </row>
    <row r="94" spans="1:25" s="47" customFormat="1" ht="12.75">
      <c r="A94" s="43">
        <v>5318</v>
      </c>
      <c r="B94" s="43" t="b">
        <v>0</v>
      </c>
      <c r="C94" s="43">
        <v>5225</v>
      </c>
      <c r="D94" s="44" t="s">
        <v>118</v>
      </c>
      <c r="E94" s="44" t="s">
        <v>119</v>
      </c>
      <c r="F94" s="44" t="s">
        <v>120</v>
      </c>
      <c r="G94" s="43">
        <v>4</v>
      </c>
      <c r="H94" s="43">
        <v>2</v>
      </c>
      <c r="I94" s="44" t="s">
        <v>121</v>
      </c>
      <c r="J94" s="44" t="s">
        <v>122</v>
      </c>
      <c r="K94" s="43">
        <v>1</v>
      </c>
      <c r="L94" s="44" t="s">
        <v>123</v>
      </c>
      <c r="M94" s="44" t="s">
        <v>124</v>
      </c>
      <c r="N94" s="45">
        <v>2590</v>
      </c>
      <c r="O94" s="46"/>
      <c r="P94" s="46"/>
      <c r="Q94" s="46"/>
      <c r="R94" s="43" t="b">
        <v>1</v>
      </c>
      <c r="S94" s="44" t="s">
        <v>125</v>
      </c>
      <c r="T94" s="44" t="s">
        <v>124</v>
      </c>
      <c r="U94" s="44" t="s">
        <v>126</v>
      </c>
      <c r="V94" s="44" t="s">
        <v>127</v>
      </c>
      <c r="W94" s="44" t="s">
        <v>128</v>
      </c>
      <c r="X94" s="43" t="b">
        <v>0</v>
      </c>
      <c r="Y94" s="43" t="b">
        <v>0</v>
      </c>
    </row>
    <row r="95" spans="1:25" s="51" customFormat="1" ht="12.75">
      <c r="A95" s="48">
        <v>4580</v>
      </c>
      <c r="B95" s="48" t="b">
        <v>0</v>
      </c>
      <c r="C95" s="48">
        <v>4493</v>
      </c>
      <c r="D95" s="49" t="s">
        <v>129</v>
      </c>
      <c r="E95" s="49" t="s">
        <v>130</v>
      </c>
      <c r="F95" s="49" t="s">
        <v>131</v>
      </c>
      <c r="G95" s="48">
        <v>1</v>
      </c>
      <c r="H95" s="48">
        <v>1</v>
      </c>
      <c r="I95" s="49" t="s">
        <v>132</v>
      </c>
      <c r="J95" s="49" t="s">
        <v>124</v>
      </c>
      <c r="K95" s="48">
        <v>1</v>
      </c>
      <c r="L95" s="49" t="s">
        <v>133</v>
      </c>
      <c r="M95" s="49" t="s">
        <v>124</v>
      </c>
      <c r="N95" s="50"/>
      <c r="O95" s="50"/>
      <c r="P95" s="50"/>
      <c r="Q95" s="50"/>
      <c r="R95" s="48" t="b">
        <v>1</v>
      </c>
      <c r="S95" s="49" t="s">
        <v>125</v>
      </c>
      <c r="T95" s="49" t="s">
        <v>124</v>
      </c>
      <c r="U95" s="49" t="s">
        <v>126</v>
      </c>
      <c r="V95" s="49" t="s">
        <v>127</v>
      </c>
      <c r="W95" s="49" t="s">
        <v>134</v>
      </c>
      <c r="X95" s="48" t="b">
        <v>0</v>
      </c>
      <c r="Y95" s="48" t="b">
        <v>0</v>
      </c>
    </row>
    <row r="96" spans="1:25" s="51" customFormat="1" ht="12.75">
      <c r="A96" s="48">
        <v>4435</v>
      </c>
      <c r="B96" s="48" t="b">
        <v>0</v>
      </c>
      <c r="C96" s="48">
        <v>4348</v>
      </c>
      <c r="D96" s="49" t="s">
        <v>135</v>
      </c>
      <c r="E96" s="49" t="s">
        <v>136</v>
      </c>
      <c r="F96" s="49" t="s">
        <v>120</v>
      </c>
      <c r="G96" s="48">
        <v>2</v>
      </c>
      <c r="H96" s="48">
        <v>1</v>
      </c>
      <c r="I96" s="49" t="s">
        <v>137</v>
      </c>
      <c r="J96" s="49" t="s">
        <v>124</v>
      </c>
      <c r="K96" s="48">
        <v>1</v>
      </c>
      <c r="L96" s="49" t="s">
        <v>123</v>
      </c>
      <c r="M96" s="49" t="s">
        <v>124</v>
      </c>
      <c r="N96" s="42">
        <v>640</v>
      </c>
      <c r="O96" s="50"/>
      <c r="P96" s="50"/>
      <c r="Q96" s="50"/>
      <c r="R96" s="48" t="b">
        <v>1</v>
      </c>
      <c r="S96" s="49" t="s">
        <v>125</v>
      </c>
      <c r="T96" s="49" t="s">
        <v>124</v>
      </c>
      <c r="U96" s="49" t="s">
        <v>126</v>
      </c>
      <c r="V96" s="49" t="s">
        <v>127</v>
      </c>
      <c r="W96" s="49" t="s">
        <v>134</v>
      </c>
      <c r="X96" s="48" t="b">
        <v>0</v>
      </c>
      <c r="Y96" s="48" t="b">
        <v>0</v>
      </c>
    </row>
    <row r="97" spans="1:25" s="51" customFormat="1" ht="12.75">
      <c r="A97" s="48">
        <v>4944</v>
      </c>
      <c r="B97" s="48" t="b">
        <v>0</v>
      </c>
      <c r="C97" s="48">
        <v>4852</v>
      </c>
      <c r="D97" s="49" t="s">
        <v>138</v>
      </c>
      <c r="E97" s="49" t="s">
        <v>130</v>
      </c>
      <c r="F97" s="49" t="s">
        <v>131</v>
      </c>
      <c r="G97" s="48">
        <v>1</v>
      </c>
      <c r="H97" s="48">
        <v>2</v>
      </c>
      <c r="I97" s="49" t="s">
        <v>139</v>
      </c>
      <c r="J97" s="49" t="s">
        <v>124</v>
      </c>
      <c r="K97" s="48">
        <v>1</v>
      </c>
      <c r="L97" s="49" t="s">
        <v>123</v>
      </c>
      <c r="M97" s="49" t="s">
        <v>124</v>
      </c>
      <c r="N97" s="42">
        <v>320</v>
      </c>
      <c r="O97" s="50"/>
      <c r="P97" s="50"/>
      <c r="Q97" s="50"/>
      <c r="R97" s="48" t="b">
        <v>1</v>
      </c>
      <c r="S97" s="49" t="s">
        <v>125</v>
      </c>
      <c r="T97" s="49" t="s">
        <v>124</v>
      </c>
      <c r="U97" s="49" t="s">
        <v>126</v>
      </c>
      <c r="V97" s="49" t="s">
        <v>127</v>
      </c>
      <c r="W97" s="49" t="s">
        <v>134</v>
      </c>
      <c r="X97" s="48" t="b">
        <v>0</v>
      </c>
      <c r="Y97" s="48" t="b">
        <v>0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375" style="0" customWidth="1"/>
    <col min="9" max="9" width="9.125" style="33" customWidth="1"/>
  </cols>
  <sheetData>
    <row r="1" spans="1:9" ht="15.75">
      <c r="A1" s="69" t="s">
        <v>66</v>
      </c>
      <c r="B1" s="69"/>
      <c r="C1" s="69"/>
      <c r="D1" s="69"/>
      <c r="E1" s="69"/>
      <c r="F1" s="69"/>
      <c r="G1" s="69"/>
      <c r="H1" s="69"/>
      <c r="I1" s="31"/>
    </row>
    <row r="2" spans="1:9" ht="12.75" customHeight="1">
      <c r="A2" s="70" t="s">
        <v>71</v>
      </c>
      <c r="B2" s="70"/>
      <c r="C2" s="70"/>
      <c r="D2" s="70"/>
      <c r="E2" s="70"/>
      <c r="F2" s="70"/>
      <c r="G2" s="70"/>
      <c r="H2" s="70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77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69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12479.04+5600.16</f>
        <v>18079.2</v>
      </c>
      <c r="C15" s="20">
        <v>13246.2</v>
      </c>
      <c r="D15" s="20">
        <f>SUM(B15:C15)</f>
        <v>31325.4</v>
      </c>
      <c r="E15" s="1"/>
      <c r="F15" s="1"/>
      <c r="G15" s="1"/>
      <c r="H15" s="1"/>
    </row>
    <row r="16" spans="1:8" ht="12.75">
      <c r="A16" s="5" t="s">
        <v>74</v>
      </c>
      <c r="B16" s="20">
        <f>11065.07+3693.39</f>
        <v>14758.46</v>
      </c>
      <c r="C16" s="20">
        <v>10551.73</v>
      </c>
      <c r="D16" s="20">
        <f>SUM(B16:C16)</f>
        <v>25310.19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25782.124</v>
      </c>
      <c r="C17" s="20">
        <f>H85+H77+H72</f>
        <v>21981.43</v>
      </c>
      <c r="D17" s="20">
        <f>SUM(B17:C17)</f>
        <v>47763.554000000004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-11023.664</v>
      </c>
      <c r="C18" s="38">
        <f>C16-C17</f>
        <v>-11429.7</v>
      </c>
      <c r="D18" s="38">
        <f>D16-D17</f>
        <v>-22453.364000000005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-22453.364000000005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-27198.16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-49651.524000000005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76" t="s">
        <v>64</v>
      </c>
      <c r="B26" s="77"/>
      <c r="C26" s="77"/>
      <c r="D26" s="77"/>
      <c r="E26" s="77"/>
      <c r="F26" s="77"/>
      <c r="G26" s="77"/>
      <c r="H26" s="25" t="s">
        <v>20</v>
      </c>
    </row>
    <row r="27" spans="1:8" ht="12.75" customHeight="1">
      <c r="A27" s="65" t="s">
        <v>21</v>
      </c>
      <c r="B27" s="65"/>
      <c r="C27" s="65"/>
      <c r="D27" s="65"/>
      <c r="E27" s="65"/>
      <c r="F27" s="65"/>
      <c r="G27" s="65"/>
      <c r="H27" s="26">
        <v>4.48</v>
      </c>
    </row>
    <row r="28" spans="1:8" ht="12.75" customHeight="1">
      <c r="A28" s="65" t="s">
        <v>22</v>
      </c>
      <c r="B28" s="65"/>
      <c r="C28" s="65"/>
      <c r="D28" s="65"/>
      <c r="E28" s="65"/>
      <c r="F28" s="65"/>
      <c r="G28" s="65"/>
      <c r="H28" s="26">
        <v>0.4</v>
      </c>
    </row>
    <row r="29" spans="1:8" ht="12.75" customHeight="1">
      <c r="A29" s="65" t="s">
        <v>17</v>
      </c>
      <c r="B29" s="65"/>
      <c r="C29" s="65"/>
      <c r="D29" s="65"/>
      <c r="E29" s="65"/>
      <c r="F29" s="65"/>
      <c r="G29" s="65"/>
      <c r="H29" s="26">
        <v>2.19</v>
      </c>
    </row>
    <row r="30" spans="1:8" ht="12.75" customHeight="1">
      <c r="A30" s="73" t="s">
        <v>18</v>
      </c>
      <c r="B30" s="74"/>
      <c r="C30" s="74"/>
      <c r="D30" s="74"/>
      <c r="E30" s="74"/>
      <c r="F30" s="74"/>
      <c r="G30" s="75"/>
      <c r="H30" s="27">
        <f>SUM(H27:H29)</f>
        <v>7.07</v>
      </c>
    </row>
    <row r="31" spans="1:8" ht="12.75" customHeight="1">
      <c r="A31" s="65"/>
      <c r="B31" s="65"/>
      <c r="C31" s="65"/>
      <c r="D31" s="65"/>
      <c r="E31" s="65"/>
      <c r="F31" s="65"/>
      <c r="G31" s="65"/>
      <c r="H31" s="26"/>
    </row>
    <row r="32" spans="1:8" ht="12.75" customHeight="1">
      <c r="A32" s="65" t="s">
        <v>23</v>
      </c>
      <c r="B32" s="65"/>
      <c r="C32" s="65"/>
      <c r="D32" s="65"/>
      <c r="E32" s="65"/>
      <c r="F32" s="65"/>
      <c r="G32" s="65"/>
      <c r="H32" s="26">
        <v>3.9</v>
      </c>
    </row>
    <row r="33" spans="1:8" ht="12.75" customHeight="1">
      <c r="A33" s="65" t="s">
        <v>24</v>
      </c>
      <c r="B33" s="65"/>
      <c r="C33" s="65"/>
      <c r="D33" s="65"/>
      <c r="E33" s="65"/>
      <c r="F33" s="65"/>
      <c r="G33" s="65"/>
      <c r="H33" s="26">
        <v>0</v>
      </c>
    </row>
    <row r="34" spans="1:8" ht="12.75" customHeight="1">
      <c r="A34" s="65" t="s">
        <v>25</v>
      </c>
      <c r="B34" s="65"/>
      <c r="C34" s="65"/>
      <c r="D34" s="65"/>
      <c r="E34" s="65"/>
      <c r="F34" s="65"/>
      <c r="G34" s="65"/>
      <c r="H34" s="26">
        <v>1.28</v>
      </c>
    </row>
    <row r="35" spans="1:8" ht="12.75" customHeight="1">
      <c r="A35" s="73" t="s">
        <v>19</v>
      </c>
      <c r="B35" s="74"/>
      <c r="C35" s="74"/>
      <c r="D35" s="74"/>
      <c r="E35" s="74"/>
      <c r="F35" s="74"/>
      <c r="G35" s="75"/>
      <c r="H35" s="27">
        <f>SUM(H32:H34)</f>
        <v>5.18</v>
      </c>
    </row>
    <row r="36" spans="1:8" ht="12.75" customHeight="1">
      <c r="A36" s="65"/>
      <c r="B36" s="65"/>
      <c r="C36" s="65"/>
      <c r="D36" s="65"/>
      <c r="E36" s="65"/>
      <c r="F36" s="65"/>
      <c r="G36" s="65"/>
      <c r="H36" s="26"/>
    </row>
    <row r="37" spans="1:8" ht="12.75" customHeight="1">
      <c r="A37" s="73" t="s">
        <v>28</v>
      </c>
      <c r="B37" s="74"/>
      <c r="C37" s="74"/>
      <c r="D37" s="74"/>
      <c r="E37" s="74"/>
      <c r="F37" s="74"/>
      <c r="G37" s="75"/>
      <c r="H37" s="27">
        <f>H30+H35</f>
        <v>12.25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66" t="s">
        <v>60</v>
      </c>
      <c r="B39" s="67"/>
      <c r="C39" s="67"/>
      <c r="D39" s="67"/>
      <c r="E39" s="67"/>
      <c r="F39" s="67"/>
      <c r="G39" s="67"/>
      <c r="H39" s="68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55" t="s">
        <v>29</v>
      </c>
      <c r="B41" s="56"/>
      <c r="C41" s="56"/>
      <c r="D41" s="57"/>
      <c r="E41" s="57"/>
      <c r="F41" s="57"/>
      <c r="G41" s="58"/>
      <c r="H41" s="4" t="s">
        <v>72</v>
      </c>
    </row>
    <row r="42" spans="1:9" ht="47.25" customHeight="1">
      <c r="A42" s="52" t="s">
        <v>30</v>
      </c>
      <c r="B42" s="53"/>
      <c r="C42" s="53"/>
      <c r="D42" s="53"/>
      <c r="E42" s="53"/>
      <c r="F42" s="53"/>
      <c r="G42" s="54"/>
      <c r="H42" s="28">
        <f>B5*12*I42</f>
        <v>5523.552</v>
      </c>
      <c r="I42" s="35">
        <v>2.16</v>
      </c>
    </row>
    <row r="43" spans="1:9" ht="24.75" customHeight="1">
      <c r="A43" s="59" t="s">
        <v>31</v>
      </c>
      <c r="B43" s="60"/>
      <c r="C43" s="60"/>
      <c r="D43" s="60"/>
      <c r="E43" s="60"/>
      <c r="F43" s="60"/>
      <c r="G43" s="61"/>
      <c r="H43" s="28">
        <f>12*B5*I43</f>
        <v>1611.0359999999998</v>
      </c>
      <c r="I43" s="35">
        <v>0.63</v>
      </c>
    </row>
    <row r="44" spans="1:9" ht="13.5" customHeight="1">
      <c r="A44" s="71" t="s">
        <v>32</v>
      </c>
      <c r="B44" s="72"/>
      <c r="C44" s="72"/>
      <c r="D44" s="72"/>
      <c r="E44" s="72"/>
      <c r="F44" s="72"/>
      <c r="G44" s="72"/>
      <c r="H44" s="28">
        <f>12*B5*I44</f>
        <v>869.448</v>
      </c>
      <c r="I44" s="35">
        <v>0.34</v>
      </c>
    </row>
    <row r="45" spans="1:9" ht="24.75" customHeight="1">
      <c r="A45" s="59" t="s">
        <v>33</v>
      </c>
      <c r="B45" s="60"/>
      <c r="C45" s="60"/>
      <c r="D45" s="60"/>
      <c r="E45" s="60"/>
      <c r="F45" s="60"/>
      <c r="G45" s="61"/>
      <c r="H45" s="28">
        <f>12*B5*I45</f>
        <v>869.448</v>
      </c>
      <c r="I45" s="35">
        <v>0.34</v>
      </c>
    </row>
    <row r="46" spans="1:9" ht="13.5" customHeight="1">
      <c r="A46" s="71" t="s">
        <v>34</v>
      </c>
      <c r="B46" s="72"/>
      <c r="C46" s="72"/>
      <c r="D46" s="72"/>
      <c r="E46" s="72"/>
      <c r="F46" s="72"/>
      <c r="G46" s="72"/>
      <c r="H46" s="28">
        <f>12*B5*I46</f>
        <v>460.29599999999994</v>
      </c>
      <c r="I46" s="35">
        <v>0.18</v>
      </c>
    </row>
    <row r="47" spans="1:9" ht="47.25" customHeight="1">
      <c r="A47" s="52" t="s">
        <v>36</v>
      </c>
      <c r="B47" s="53"/>
      <c r="C47" s="53"/>
      <c r="D47" s="53"/>
      <c r="E47" s="53"/>
      <c r="F47" s="53"/>
      <c r="G47" s="54"/>
      <c r="H47" s="28">
        <f>12*B5*I47</f>
        <v>1585.464</v>
      </c>
      <c r="I47" s="35">
        <v>0.62</v>
      </c>
    </row>
    <row r="48" spans="1:9" ht="24.75" customHeight="1">
      <c r="A48" s="59" t="s">
        <v>35</v>
      </c>
      <c r="B48" s="60"/>
      <c r="C48" s="60"/>
      <c r="D48" s="60"/>
      <c r="E48" s="60"/>
      <c r="F48" s="60"/>
      <c r="G48" s="61"/>
      <c r="H48" s="28">
        <f>12*B5*I48</f>
        <v>537.012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11456.256000000001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55" t="s">
        <v>37</v>
      </c>
      <c r="B51" s="56"/>
      <c r="C51" s="56"/>
      <c r="D51" s="57"/>
      <c r="E51" s="57"/>
      <c r="F51" s="57"/>
      <c r="G51" s="58"/>
      <c r="H51" s="4" t="s">
        <v>72</v>
      </c>
    </row>
    <row r="52" spans="1:9" ht="24" customHeight="1">
      <c r="A52" s="52" t="s">
        <v>78</v>
      </c>
      <c r="B52" s="53"/>
      <c r="C52" s="53"/>
      <c r="D52" s="53"/>
      <c r="E52" s="53"/>
      <c r="F52" s="53"/>
      <c r="G52" s="54"/>
      <c r="H52" s="28">
        <f>446+350+320*24.78</f>
        <v>8725.6</v>
      </c>
      <c r="I52" s="35">
        <v>0.4</v>
      </c>
    </row>
    <row r="53" spans="1:8" ht="24.75" customHeight="1">
      <c r="A53" s="59" t="s">
        <v>54</v>
      </c>
      <c r="B53" s="60"/>
      <c r="C53" s="60"/>
      <c r="D53" s="60"/>
      <c r="E53" s="60"/>
      <c r="F53" s="60"/>
      <c r="G53" s="61"/>
      <c r="H53" s="28">
        <f>8*426.3*I53</f>
        <v>0</v>
      </c>
    </row>
    <row r="54" spans="1:8" ht="24.75" customHeight="1">
      <c r="A54" s="59" t="s">
        <v>55</v>
      </c>
      <c r="B54" s="60"/>
      <c r="C54" s="60"/>
      <c r="D54" s="60"/>
      <c r="E54" s="60"/>
      <c r="F54" s="60"/>
      <c r="G54" s="61"/>
      <c r="H54" s="28">
        <f>8*426.3*I54</f>
        <v>0</v>
      </c>
    </row>
    <row r="55" spans="1:8" ht="36" customHeight="1">
      <c r="A55" s="59" t="s">
        <v>56</v>
      </c>
      <c r="B55" s="60"/>
      <c r="C55" s="60"/>
      <c r="D55" s="60"/>
      <c r="E55" s="60"/>
      <c r="F55" s="60"/>
      <c r="G55" s="61"/>
      <c r="H55" s="28">
        <f>8*426.3*I55</f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8725.6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55" t="s">
        <v>45</v>
      </c>
      <c r="B58" s="56"/>
      <c r="C58" s="56"/>
      <c r="D58" s="57"/>
      <c r="E58" s="57"/>
      <c r="F58" s="57"/>
      <c r="G58" s="58"/>
      <c r="H58" s="4" t="s">
        <v>72</v>
      </c>
    </row>
    <row r="59" spans="1:9" ht="12.75" customHeight="1">
      <c r="A59" s="52" t="s">
        <v>44</v>
      </c>
      <c r="B59" s="53"/>
      <c r="C59" s="53"/>
      <c r="D59" s="53"/>
      <c r="E59" s="53"/>
      <c r="F59" s="53"/>
      <c r="G59" s="54"/>
      <c r="H59" s="28">
        <f>12*B5*I59</f>
        <v>5600.267999999999</v>
      </c>
      <c r="I59" s="35">
        <v>2.19</v>
      </c>
    </row>
    <row r="60" spans="1:8" ht="24" customHeight="1">
      <c r="A60" s="52" t="s">
        <v>49</v>
      </c>
      <c r="B60" s="53"/>
      <c r="C60" s="53"/>
      <c r="D60" s="53"/>
      <c r="E60" s="53"/>
      <c r="F60" s="53"/>
      <c r="G60" s="54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5600.267999999999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66" t="s">
        <v>61</v>
      </c>
      <c r="B63" s="67"/>
      <c r="C63" s="67"/>
      <c r="D63" s="67"/>
      <c r="E63" s="67"/>
      <c r="F63" s="67"/>
      <c r="G63" s="67"/>
      <c r="H63" s="68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55" t="s">
        <v>43</v>
      </c>
      <c r="B65" s="56"/>
      <c r="C65" s="56"/>
      <c r="D65" s="57"/>
      <c r="E65" s="57"/>
      <c r="F65" s="57"/>
      <c r="G65" s="58"/>
      <c r="H65" s="4" t="s">
        <v>72</v>
      </c>
    </row>
    <row r="66" spans="1:9" ht="36.75" customHeight="1">
      <c r="A66" s="52" t="s">
        <v>38</v>
      </c>
      <c r="B66" s="53"/>
      <c r="C66" s="53"/>
      <c r="D66" s="53"/>
      <c r="E66" s="53"/>
      <c r="F66" s="53"/>
      <c r="G66" s="54"/>
      <c r="H66" s="28">
        <f>12*B5*I66</f>
        <v>2710.632</v>
      </c>
      <c r="I66" s="35">
        <v>1.06</v>
      </c>
    </row>
    <row r="67" spans="1:9" ht="24.75" customHeight="1">
      <c r="A67" s="59" t="s">
        <v>39</v>
      </c>
      <c r="B67" s="60"/>
      <c r="C67" s="60"/>
      <c r="D67" s="60"/>
      <c r="E67" s="60"/>
      <c r="F67" s="60"/>
      <c r="G67" s="61"/>
      <c r="H67" s="28">
        <f>12*B5*I67</f>
        <v>1917.8999999999999</v>
      </c>
      <c r="I67" s="35">
        <v>0.75</v>
      </c>
    </row>
    <row r="68" spans="1:9" ht="36.75" customHeight="1">
      <c r="A68" s="52" t="s">
        <v>48</v>
      </c>
      <c r="B68" s="53"/>
      <c r="C68" s="53"/>
      <c r="D68" s="53"/>
      <c r="E68" s="53"/>
      <c r="F68" s="53"/>
      <c r="G68" s="54"/>
      <c r="H68" s="28">
        <f>12*B5*I68</f>
        <v>3222.0719999999997</v>
      </c>
      <c r="I68" s="35">
        <v>1.26</v>
      </c>
    </row>
    <row r="69" spans="1:9" ht="24.75" customHeight="1">
      <c r="A69" s="59" t="s">
        <v>40</v>
      </c>
      <c r="B69" s="60"/>
      <c r="C69" s="60"/>
      <c r="D69" s="60"/>
      <c r="E69" s="60"/>
      <c r="F69" s="60"/>
      <c r="G69" s="61"/>
      <c r="H69" s="28">
        <f>12*B5*I69</f>
        <v>613.728</v>
      </c>
      <c r="I69" s="35">
        <v>0.24</v>
      </c>
    </row>
    <row r="70" spans="1:9" ht="25.5" customHeight="1">
      <c r="A70" s="52" t="s">
        <v>41</v>
      </c>
      <c r="B70" s="53"/>
      <c r="C70" s="53"/>
      <c r="D70" s="53"/>
      <c r="E70" s="53"/>
      <c r="F70" s="53"/>
      <c r="G70" s="54"/>
      <c r="H70" s="28">
        <f>B5*I70*12</f>
        <v>1125.168</v>
      </c>
      <c r="I70" s="35">
        <v>0.44</v>
      </c>
    </row>
    <row r="71" spans="1:9" ht="24.75" customHeight="1">
      <c r="A71" s="59" t="s">
        <v>42</v>
      </c>
      <c r="B71" s="60"/>
      <c r="C71" s="60"/>
      <c r="D71" s="60"/>
      <c r="E71" s="60"/>
      <c r="F71" s="60"/>
      <c r="G71" s="61"/>
      <c r="H71" s="28">
        <f>12*B5*I71</f>
        <v>383.58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9973.079999999998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55" t="s">
        <v>46</v>
      </c>
      <c r="B74" s="56"/>
      <c r="C74" s="56"/>
      <c r="D74" s="57"/>
      <c r="E74" s="57"/>
      <c r="F74" s="57"/>
      <c r="G74" s="58"/>
      <c r="H74" s="4" t="s">
        <v>72</v>
      </c>
    </row>
    <row r="75" spans="1:8" ht="49.5" customHeight="1">
      <c r="A75" s="52" t="s">
        <v>79</v>
      </c>
      <c r="B75" s="53"/>
      <c r="C75" s="53"/>
      <c r="D75" s="53"/>
      <c r="E75" s="53"/>
      <c r="F75" s="53"/>
      <c r="G75" s="54"/>
      <c r="H75" s="28">
        <f>10692.35+775</f>
        <v>11467.35</v>
      </c>
    </row>
    <row r="76" spans="1:8" ht="34.5" customHeight="1">
      <c r="A76" s="59" t="s">
        <v>53</v>
      </c>
      <c r="B76" s="60"/>
      <c r="C76" s="60"/>
      <c r="D76" s="60"/>
      <c r="E76" s="60"/>
      <c r="F76" s="60"/>
      <c r="G76" s="61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11467.35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55" t="s">
        <v>47</v>
      </c>
      <c r="B79" s="56"/>
      <c r="C79" s="56"/>
      <c r="D79" s="57"/>
      <c r="E79" s="57"/>
      <c r="F79" s="57"/>
      <c r="G79" s="58"/>
      <c r="H79" s="4" t="s">
        <v>72</v>
      </c>
    </row>
    <row r="80" spans="1:8" ht="28.5" customHeight="1">
      <c r="A80" s="52" t="s">
        <v>70</v>
      </c>
      <c r="B80" s="53"/>
      <c r="C80" s="53"/>
      <c r="D80" s="53"/>
      <c r="E80" s="53"/>
      <c r="F80" s="53"/>
      <c r="G80" s="54"/>
      <c r="H80" s="28">
        <v>0</v>
      </c>
    </row>
    <row r="81" spans="1:8" ht="24.75" customHeight="1">
      <c r="A81" s="52" t="s">
        <v>50</v>
      </c>
      <c r="B81" s="53"/>
      <c r="C81" s="53"/>
      <c r="D81" s="53"/>
      <c r="E81" s="53"/>
      <c r="F81" s="53"/>
      <c r="G81" s="54"/>
      <c r="H81" s="28">
        <v>0</v>
      </c>
    </row>
    <row r="82" spans="1:8" ht="30.75" customHeight="1">
      <c r="A82" s="59" t="s">
        <v>51</v>
      </c>
      <c r="B82" s="60"/>
      <c r="C82" s="60"/>
      <c r="D82" s="60"/>
      <c r="E82" s="60"/>
      <c r="F82" s="60"/>
      <c r="G82" s="61"/>
      <c r="H82" s="28">
        <v>0</v>
      </c>
    </row>
    <row r="83" spans="1:8" ht="24.75" customHeight="1">
      <c r="A83" s="59" t="s">
        <v>52</v>
      </c>
      <c r="B83" s="60"/>
      <c r="C83" s="60"/>
      <c r="D83" s="60"/>
      <c r="E83" s="60"/>
      <c r="F83" s="60"/>
      <c r="G83" s="61"/>
      <c r="H83" s="28">
        <v>0</v>
      </c>
    </row>
    <row r="84" spans="1:8" ht="36.75" customHeight="1">
      <c r="A84" s="62" t="s">
        <v>80</v>
      </c>
      <c r="B84" s="63"/>
      <c r="C84" s="63"/>
      <c r="D84" s="63"/>
      <c r="E84" s="63"/>
      <c r="F84" s="63"/>
      <c r="G84" s="64"/>
      <c r="H84" s="28">
        <v>541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541</v>
      </c>
    </row>
    <row r="86" ht="12.75">
      <c r="H86" s="33"/>
    </row>
    <row r="87" ht="12.75">
      <c r="A87" t="s">
        <v>65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ing08</cp:lastModifiedBy>
  <cp:lastPrinted>2012-02-03T07:20:23Z</cp:lastPrinted>
  <dcterms:created xsi:type="dcterms:W3CDTF">2008-05-04T04:13:06Z</dcterms:created>
  <dcterms:modified xsi:type="dcterms:W3CDTF">2015-03-20T09:50:34Z</dcterms:modified>
  <cp:category/>
  <cp:version/>
  <cp:contentType/>
  <cp:contentStatus/>
</cp:coreProperties>
</file>