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 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<sst xmlns="http://schemas.openxmlformats.org/spreadsheetml/2006/main" count="247" uniqueCount="151">
  <si>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</si>
  <si>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</si>
  <si>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</si>
  <si>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</si>
  <si>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</si>
  <si>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</si>
  <si>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</si>
  <si>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</si>
  <si>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</si>
  <si>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</si>
  <si>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</si>
  <si>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</si>
  <si>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</si>
  <si>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</si>
  <si>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</si>
  <si>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</si>
  <si>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</si>
  <si>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</si>
  <si>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</si>
  <si>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</si>
  <si>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</si>
  <si>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</si>
  <si>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</si>
  <si>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</si>
  <si>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</si>
  <si>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</si>
  <si>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</si>
  <si>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</si>
  <si>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</si>
  <si>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</si>
  <si>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</si>
  <si>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</si>
  <si>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</si>
  <si>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</si>
  <si>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</si>
  <si>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</si>
  <si>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</si>
  <si>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</si>
  <si>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</si>
  <si>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</si>
  <si>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</si>
  <si>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</si>
  <si>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</si>
  <si>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</si>
  <si>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</si>
  <si>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</si>
  <si>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</si>
  <si>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</si>
  <si>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</si>
  <si>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</si>
  <si>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</si>
  <si>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</si>
  <si>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</si>
  <si>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</si>
  <si>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</si>
  <si>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</si>
  <si>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</si>
  <si>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</si>
  <si>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</si>
  <si>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</si>
  <si>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Структура плановых затрат</t>
  </si>
  <si>
    <t>Директор ООО "УК "Ленинский массив"______________________________В.П.Карелин</t>
  </si>
  <si>
    <t>5,69 руб/кв.м/мес</t>
  </si>
  <si>
    <t>6,76 руб/кв.м/мес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</si>
  <si>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                  </t>
    </r>
  </si>
  <si>
    <t>Отчет ООО "УК "Ленинский массив"</t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</si>
  <si>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48"/>
        <rFont val="Arial Cyr"/>
        <family val="0"/>
      </rPr>
      <t xml:space="preserve">            </t>
    </r>
    <r>
      <rPr>
        <b/>
        <sz val="8"/>
        <rFont val="Arial CYR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</si>
  <si>
    <t>8 шт</t>
  </si>
  <si>
    <t>пер.Шегарский,81</t>
  </si>
  <si>
    <t>382,0</t>
  </si>
  <si>
    <t>23 чел.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</si>
  <si>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    </t>
    </r>
    <r>
      <rPr>
        <sz val="8"/>
        <rFont val="Arial Cyr"/>
        <family val="2"/>
      </rPr>
      <t xml:space="preserve">                                                                                                        </t>
    </r>
  </si>
  <si>
    <t>по содержанию и ремонту общего имущества в многоквартирном доме за период:  2013г.</t>
  </si>
  <si>
    <t>Начислено за 2013г.</t>
  </si>
  <si>
    <t>Оплачено  за 2013г.</t>
  </si>
  <si>
    <t>Затраты за 2013г.</t>
  </si>
  <si>
    <t>Итог на 31.12.2013г.</t>
  </si>
  <si>
    <t>Сумма за 2013г.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</si>
  <si>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–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Сбор и вывоз мусора с контейнерной площадки-июнь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-</t>
    </r>
    <r>
      <rPr>
        <b/>
        <sz val="8"/>
        <rFont val="Arial Cyr"/>
        <family val="0"/>
      </rPr>
      <t xml:space="preserve">Скос травы  на придомовой территории   - август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</si>
  <si>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-– выполняется собственниками самостоятельно                                                                                                                                                                                                                                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</si>
  <si>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  </t>
    </r>
    <r>
      <rPr>
        <b/>
        <sz val="8"/>
        <rFont val="Arial Cyr"/>
        <family val="0"/>
      </rPr>
      <t>Сброс снега с кровли - февраль</t>
    </r>
    <r>
      <rPr>
        <b/>
        <sz val="8"/>
        <rFont val="Arial Cyr"/>
        <family val="0"/>
      </rPr>
      <t xml:space="preserve"> 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</si>
  <si>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                                                                                                           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</si>
  <si>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-– выполняется собственниками самостоятельно                                                                                 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</si>
  <si>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                                                                           </t>
    </r>
  </si>
  <si>
    <r>
      <t xml:space="preserve">Механизированная уборка придомовой территории от мусора: </t>
    </r>
    <r>
      <rPr>
        <sz val="8"/>
        <rFont val="Arial Cyr"/>
        <family val="0"/>
      </rPr>
      <t xml:space="preserve">вывоз мусорных накоплений, листвы, веток и несанкционированного строительного мусора </t>
    </r>
    <r>
      <rPr>
        <b/>
        <sz val="8"/>
        <rFont val="Arial CYR"/>
        <family val="2"/>
      </rPr>
      <t xml:space="preserve">  -</t>
    </r>
    <r>
      <rPr>
        <sz val="8"/>
        <rFont val="Arial Cyr"/>
        <family val="0"/>
      </rPr>
      <t xml:space="preserve">  </t>
    </r>
    <r>
      <rPr>
        <sz val="8"/>
        <color indexed="12"/>
        <rFont val="Arial Cyr"/>
        <family val="0"/>
      </rPr>
      <t xml:space="preserve">выполняется собственниками самостоятельно                                                                   </t>
    </r>
  </si>
  <si>
    <t>29 чел.</t>
  </si>
  <si>
    <t>по содержанию и ремонту общего имущества в многоквартирном доме за период:  2014г.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</si>
  <si>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</si>
  <si>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</si>
  <si>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</si>
  <si>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</si>
  <si>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</si>
  <si>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</si>
  <si>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</si>
  <si>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</si>
  <si>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</si>
  <si>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</si>
  <si>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</si>
  <si>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</si>
  <si>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</si>
  <si>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</si>
  <si>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</si>
  <si>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</si>
  <si>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</si>
  <si>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</si>
  <si>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</si>
  <si>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</si>
  <si>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</si>
  <si>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</si>
  <si>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</si>
  <si>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</si>
  <si>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</si>
  <si>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</si>
  <si>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</si>
  <si>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</si>
  <si>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</si>
  <si>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</si>
  <si>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</si>
  <si>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</si>
  <si>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</si>
  <si>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16.10.14</t>
  </si>
  <si>
    <t>13:00</t>
  </si>
  <si>
    <t>14:00</t>
  </si>
  <si>
    <t>Замена проводов на счётчик от вводной АЕ кв.з.</t>
  </si>
  <si>
    <t/>
  </si>
  <si>
    <t>квартира</t>
  </si>
  <si>
    <t>Содержание общего имущества</t>
  </si>
  <si>
    <t>СОИ (системы)</t>
  </si>
  <si>
    <t>Электроснабжение</t>
  </si>
  <si>
    <t>17.07.14</t>
  </si>
  <si>
    <t>16:00</t>
  </si>
  <si>
    <t>17:00</t>
  </si>
  <si>
    <t>Прочистка канализации Д 50мм - 3 м/п.</t>
  </si>
  <si>
    <t>Водопровод и канализация, горячее водоснабжение</t>
  </si>
  <si>
    <t>26.06.14</t>
  </si>
  <si>
    <t>15:00</t>
  </si>
  <si>
    <t>Окос травы - 60 кв.м.</t>
  </si>
  <si>
    <t>бензин - 0,6л/час.</t>
  </si>
  <si>
    <t>мн.дом</t>
  </si>
  <si>
    <t>СОИ (работы)</t>
  </si>
  <si>
    <t>Сезонные работы</t>
  </si>
  <si>
    <t>15.03.14</t>
  </si>
  <si>
    <t>10:00</t>
  </si>
  <si>
    <t>Сброс снега с кровли на площади 122 кв.м.</t>
  </si>
  <si>
    <t>Заявки от населения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</si>
  <si>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снега-   </t>
    </r>
    <r>
      <rPr>
        <b/>
        <sz val="8"/>
        <rFont val="Arial Cyr"/>
        <family val="0"/>
      </rPr>
      <t xml:space="preserve">Сброс снега </t>
    </r>
  </si>
  <si>
    <t>монтаж конька на кровле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</si>
  <si>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–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 Cyr"/>
        <family val="0"/>
      </rPr>
      <t xml:space="preserve"> </t>
    </r>
    <r>
      <rPr>
        <sz val="8"/>
        <color indexed="12"/>
        <rFont val="Arial Cyr"/>
        <family val="2"/>
      </rPr>
      <t xml:space="preserve">                                                                                                                           -</t>
    </r>
    <r>
      <rPr>
        <b/>
        <sz val="8"/>
        <rFont val="Arial Cyr"/>
        <family val="0"/>
      </rPr>
      <t xml:space="preserve">Скос травы (июнь). Монтаж конька на кровле (ноябрь). Очистка контейнерной площадки от мусора (май)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</si>
  <si>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очистка КП</t>
  </si>
  <si>
    <t>12,45 руб/кв.м/мес</t>
  </si>
  <si>
    <t>0 руб/кв.м/мес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</si>
</sst>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3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48"/>
      <name val="Arial Cyr"/>
      <family val="0"/>
    </font>
    <font>
      <sz val="10"/>
      <color indexed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2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right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2" fontId="2" fillId="26" borderId="8" xfId="53" applyNumberFormat="1" applyFont="1" applyFill="1" applyBorder="1" applyAlignment="1">
      <alignment horizontal="right"/>
      <protection/>
    </xf>
    <xf numFmtId="0" fontId="42" fillId="27" borderId="0" xfId="53" applyFill="1" applyAlignment="1">
      <alignment/>
      <protection/>
    </xf>
    <xf numFmtId="0" fontId="0" fillId="27" borderId="0" xfId="0" applyFill="1" applyAlignment="1">
      <alignment/>
    </xf>
    <xf numFmtId="0" fontId="2" fillId="28" borderId="8" xfId="53" applyFont="1" applyFill="1" applyBorder="1" applyAlignment="1">
      <alignment horizontal="right"/>
      <protection/>
    </xf>
    <xf numFmtId="0" fontId="2" fillId="28" borderId="8" xfId="53" applyFont="1" applyFill="1" applyBorder="1" applyAlignment="1">
      <alignment/>
      <protection/>
    </xf>
    <xf numFmtId="2" fontId="2" fillId="28" borderId="8" xfId="53" applyNumberFormat="1" applyFont="1" applyFill="1" applyBorder="1" applyAlignment="1">
      <alignment horizontal="right"/>
      <protection/>
    </xf>
    <xf numFmtId="0" fontId="42" fillId="3" borderId="0" xfId="53" applyFill="1" applyAlignment="1">
      <alignment/>
      <protection/>
    </xf>
    <xf numFmtId="0" fontId="0" fillId="3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2" fillId="10" borderId="0" xfId="53" applyFill="1" applyAlignment="1">
      <alignment/>
      <protection/>
    </xf>
    <xf numFmtId="0" fontId="0" fillId="10" borderId="0" xfId="0" applyFill="1" applyAlignment="1">
      <alignment/>
    </xf>
    <xf numFmtId="0" fontId="0" fillId="24" borderId="0" xfId="0" applyFill="1" applyAlignment="1">
      <alignment/>
    </xf>
    <xf numFmtId="14" fontId="0" fillId="24" borderId="0" xfId="0" applyNumberFormat="1" applyFill="1" applyAlignment="1">
      <alignment/>
    </xf>
    <xf numFmtId="2" fontId="0" fillId="24" borderId="0" xfId="0" applyNumberFormat="1" applyFill="1" applyAlignment="1">
      <alignment/>
    </xf>
    <xf numFmtId="0" fontId="0" fillId="20" borderId="0" xfId="0" applyFill="1" applyAlignment="1">
      <alignment/>
    </xf>
    <xf numFmtId="14" fontId="0" fillId="20" borderId="0" xfId="0" applyNumberFormat="1" applyFill="1" applyAlignment="1">
      <alignment/>
    </xf>
    <xf numFmtId="2" fontId="0" fillId="20" borderId="0" xfId="0" applyNumberFormat="1" applyFill="1" applyAlignment="1">
      <alignment/>
    </xf>
    <xf numFmtId="0" fontId="8" fillId="0" borderId="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0" fontId="15" fillId="30" borderId="11" xfId="0" applyFont="1" applyFill="1" applyBorder="1" applyAlignment="1">
      <alignment horizontal="center"/>
    </xf>
    <xf numFmtId="0" fontId="16" fillId="30" borderId="12" xfId="0" applyFont="1" applyFill="1" applyBorder="1" applyAlignment="1">
      <alignment horizontal="center"/>
    </xf>
    <xf numFmtId="0" fontId="16" fillId="30" borderId="13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0" fillId="0" borderId="11" xfId="0" applyNumberFormat="1" applyFont="1" applyBorder="1" applyAlignment="1">
      <alignment horizontal="left" vertical="top" wrapText="1"/>
    </xf>
    <xf numFmtId="0" fontId="10" fillId="0" borderId="12" xfId="0" applyNumberFormat="1" applyFont="1" applyBorder="1" applyAlignment="1">
      <alignment horizontal="left" vertical="top" wrapText="1"/>
    </xf>
    <xf numFmtId="0" fontId="10" fillId="0" borderId="13" xfId="0" applyNumberFormat="1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98"/>
  <sheetViews>
    <sheetView tabSelected="1" workbookViewId="0" topLeftCell="A1">
      <selection activeCell="I17" sqref="I1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31.375" style="33" customWidth="1"/>
  </cols>
  <sheetData>
    <row r="1" spans="1:9" ht="15.75">
      <c r="A1" s="78" t="s">
        <v>65</v>
      </c>
      <c r="B1" s="78"/>
      <c r="C1" s="78"/>
      <c r="D1" s="78"/>
      <c r="E1" s="78"/>
      <c r="F1" s="78"/>
      <c r="G1" s="78"/>
      <c r="H1" s="78"/>
      <c r="I1" s="31"/>
    </row>
    <row r="2" spans="1:9" ht="12.75" customHeight="1">
      <c r="A2" s="79" t="s">
        <v>86</v>
      </c>
      <c r="B2" s="79"/>
      <c r="C2" s="79"/>
      <c r="D2" s="79"/>
      <c r="E2" s="79"/>
      <c r="F2" s="79"/>
      <c r="G2" s="79"/>
      <c r="H2" s="7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68</v>
      </c>
      <c r="C4" s="3"/>
      <c r="D4" s="12"/>
      <c r="E4" s="12" t="s">
        <v>11</v>
      </c>
      <c r="F4" s="13"/>
      <c r="G4" s="14"/>
      <c r="H4" s="30" t="s">
        <v>149</v>
      </c>
      <c r="I4" s="34"/>
    </row>
    <row r="5" spans="1:9" s="15" customFormat="1" ht="11.25">
      <c r="A5" s="12" t="s">
        <v>7</v>
      </c>
      <c r="B5" s="30" t="s">
        <v>69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85</v>
      </c>
      <c r="C6" s="13"/>
      <c r="D6" s="12"/>
      <c r="E6" s="12" t="s">
        <v>12</v>
      </c>
      <c r="F6" s="13"/>
      <c r="G6" s="14"/>
      <c r="H6" s="30" t="s">
        <v>150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87</v>
      </c>
      <c r="B15" s="20">
        <f>10039.02+57070.92</f>
        <v>67109.94</v>
      </c>
      <c r="C15" s="20">
        <v>0</v>
      </c>
      <c r="D15" s="20">
        <f>B15+C15</f>
        <v>67109.94</v>
      </c>
      <c r="E15" s="1"/>
      <c r="F15" s="1"/>
      <c r="G15" s="1"/>
      <c r="H15" s="1"/>
    </row>
    <row r="16" spans="1:8" ht="12.75">
      <c r="A16" s="24" t="s">
        <v>88</v>
      </c>
      <c r="B16" s="20">
        <f>7968.66+41953.85</f>
        <v>49922.509999999995</v>
      </c>
      <c r="C16" s="20">
        <v>45.45</v>
      </c>
      <c r="D16" s="20">
        <f>SUM(B16:C16)</f>
        <v>49967.95999999999</v>
      </c>
      <c r="E16" s="1"/>
      <c r="F16" s="1"/>
      <c r="G16" s="1"/>
      <c r="H16" s="1"/>
    </row>
    <row r="17" spans="1:8" ht="12.75">
      <c r="A17" s="5" t="s">
        <v>89</v>
      </c>
      <c r="B17" s="40">
        <f>H49+H56+H61</f>
        <v>35936.28</v>
      </c>
      <c r="C17" s="40">
        <f>H72+H77+H85</f>
        <v>22214.999999999996</v>
      </c>
      <c r="D17" s="40">
        <f>SUM(B17:C17)</f>
        <v>58151.28</v>
      </c>
      <c r="E17" s="1"/>
      <c r="F17" s="1"/>
      <c r="G17" s="1"/>
      <c r="H17" s="1"/>
    </row>
    <row r="18" spans="1:8" ht="12.75">
      <c r="A18" s="5" t="s">
        <v>90</v>
      </c>
      <c r="B18" s="38">
        <f>B16-B17</f>
        <v>13986.229999999996</v>
      </c>
      <c r="C18" s="38">
        <f>C16-C17</f>
        <v>-22169.549999999996</v>
      </c>
      <c r="D18" s="38">
        <f>SUM(B18:C18)</f>
        <v>-8183.32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91</v>
      </c>
      <c r="D20" s="36">
        <f>D18</f>
        <v>-8183.32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92</v>
      </c>
      <c r="D22" s="36">
        <v>-41929.27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93</v>
      </c>
      <c r="D24" s="36">
        <f>D20+D22</f>
        <v>-50112.59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7" t="s">
        <v>60</v>
      </c>
      <c r="B26" s="68"/>
      <c r="C26" s="68"/>
      <c r="D26" s="68"/>
      <c r="E26" s="68"/>
      <c r="F26" s="68"/>
      <c r="G26" s="68"/>
      <c r="H26" s="25" t="s">
        <v>20</v>
      </c>
    </row>
    <row r="27" spans="1:8" ht="12.75" customHeight="1">
      <c r="A27" s="63" t="s">
        <v>21</v>
      </c>
      <c r="B27" s="63"/>
      <c r="C27" s="63"/>
      <c r="D27" s="63"/>
      <c r="E27" s="63"/>
      <c r="F27" s="63"/>
      <c r="G27" s="63"/>
      <c r="H27" s="26">
        <v>4.99</v>
      </c>
    </row>
    <row r="28" spans="1:8" ht="12.75" customHeight="1">
      <c r="A28" s="63" t="s">
        <v>22</v>
      </c>
      <c r="B28" s="63"/>
      <c r="C28" s="63"/>
      <c r="D28" s="63"/>
      <c r="E28" s="63"/>
      <c r="F28" s="63"/>
      <c r="G28" s="63"/>
      <c r="H28" s="26">
        <v>0.7</v>
      </c>
    </row>
    <row r="29" spans="1:8" ht="12.75" customHeight="1">
      <c r="A29" s="63" t="s">
        <v>17</v>
      </c>
      <c r="B29" s="63"/>
      <c r="C29" s="63"/>
      <c r="D29" s="63"/>
      <c r="E29" s="63"/>
      <c r="F29" s="63"/>
      <c r="G29" s="63"/>
      <c r="H29" s="26">
        <v>2.19</v>
      </c>
    </row>
    <row r="30" spans="1:8" ht="12.75" customHeight="1">
      <c r="A30" s="64" t="s">
        <v>18</v>
      </c>
      <c r="B30" s="65"/>
      <c r="C30" s="65"/>
      <c r="D30" s="65"/>
      <c r="E30" s="65"/>
      <c r="F30" s="65"/>
      <c r="G30" s="66"/>
      <c r="H30" s="27">
        <f>SUM(H27:H29)</f>
        <v>7.880000000000001</v>
      </c>
    </row>
    <row r="31" spans="1:8" ht="12.75" customHeight="1">
      <c r="A31" s="63"/>
      <c r="B31" s="63"/>
      <c r="C31" s="63"/>
      <c r="D31" s="63"/>
      <c r="E31" s="63"/>
      <c r="F31" s="63"/>
      <c r="G31" s="63"/>
      <c r="H31" s="26"/>
    </row>
    <row r="32" spans="1:8" ht="12.75" customHeight="1">
      <c r="A32" s="63" t="s">
        <v>23</v>
      </c>
      <c r="B32" s="63"/>
      <c r="C32" s="63"/>
      <c r="D32" s="63"/>
      <c r="E32" s="63"/>
      <c r="F32" s="63"/>
      <c r="G32" s="63"/>
      <c r="H32" s="26">
        <v>4.54</v>
      </c>
    </row>
    <row r="33" spans="1:8" ht="12.75" customHeight="1">
      <c r="A33" s="63" t="s">
        <v>24</v>
      </c>
      <c r="B33" s="63"/>
      <c r="C33" s="63"/>
      <c r="D33" s="63"/>
      <c r="E33" s="63"/>
      <c r="F33" s="63"/>
      <c r="G33" s="63"/>
      <c r="H33" s="26">
        <v>0</v>
      </c>
    </row>
    <row r="34" spans="1:8" ht="12.75" customHeight="1">
      <c r="A34" s="63" t="s">
        <v>25</v>
      </c>
      <c r="B34" s="63"/>
      <c r="C34" s="63"/>
      <c r="D34" s="63"/>
      <c r="E34" s="63"/>
      <c r="F34" s="63"/>
      <c r="G34" s="63"/>
      <c r="H34" s="26">
        <v>2.22</v>
      </c>
    </row>
    <row r="35" spans="1:8" ht="12.75" customHeight="1">
      <c r="A35" s="64" t="s">
        <v>19</v>
      </c>
      <c r="B35" s="65"/>
      <c r="C35" s="65"/>
      <c r="D35" s="65"/>
      <c r="E35" s="65"/>
      <c r="F35" s="65"/>
      <c r="G35" s="66"/>
      <c r="H35" s="27">
        <f>SUM(H32:H34)</f>
        <v>6.76</v>
      </c>
    </row>
    <row r="36" spans="1:8" ht="12.75" customHeight="1">
      <c r="A36" s="63"/>
      <c r="B36" s="63"/>
      <c r="C36" s="63"/>
      <c r="D36" s="63"/>
      <c r="E36" s="63"/>
      <c r="F36" s="63"/>
      <c r="G36" s="63"/>
      <c r="H36" s="26"/>
    </row>
    <row r="37" spans="1:8" ht="12.75" customHeight="1">
      <c r="A37" s="64" t="s">
        <v>28</v>
      </c>
      <c r="B37" s="65"/>
      <c r="C37" s="65"/>
      <c r="D37" s="65"/>
      <c r="E37" s="65"/>
      <c r="F37" s="65"/>
      <c r="G37" s="6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58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94</v>
      </c>
    </row>
    <row r="42" spans="1:9" ht="47.25" customHeight="1">
      <c r="A42" s="75" t="s">
        <v>30</v>
      </c>
      <c r="B42" s="76"/>
      <c r="C42" s="76"/>
      <c r="D42" s="76"/>
      <c r="E42" s="76"/>
      <c r="F42" s="76"/>
      <c r="G42" s="77"/>
      <c r="H42" s="28">
        <f>12*B5*I42</f>
        <v>10955.76</v>
      </c>
      <c r="I42" s="35">
        <v>2.39</v>
      </c>
    </row>
    <row r="43" spans="1:9" ht="24.75" customHeight="1">
      <c r="A43" s="80" t="s">
        <v>31</v>
      </c>
      <c r="B43" s="81"/>
      <c r="C43" s="81"/>
      <c r="D43" s="81"/>
      <c r="E43" s="81"/>
      <c r="F43" s="81"/>
      <c r="G43" s="82"/>
      <c r="H43" s="28">
        <f>12*I43*B5</f>
        <v>2887.92</v>
      </c>
      <c r="I43" s="35">
        <v>0.63</v>
      </c>
    </row>
    <row r="44" spans="1:9" ht="13.5" customHeight="1">
      <c r="A44" s="69" t="s">
        <v>32</v>
      </c>
      <c r="B44" s="70"/>
      <c r="C44" s="70"/>
      <c r="D44" s="70"/>
      <c r="E44" s="70"/>
      <c r="F44" s="70"/>
      <c r="G44" s="70"/>
      <c r="H44" s="28">
        <f>12*B5*I44</f>
        <v>1558.5600000000002</v>
      </c>
      <c r="I44" s="35">
        <v>0.34</v>
      </c>
    </row>
    <row r="45" spans="1:9" ht="24.75" customHeight="1">
      <c r="A45" s="80" t="s">
        <v>33</v>
      </c>
      <c r="B45" s="81"/>
      <c r="C45" s="81"/>
      <c r="D45" s="81"/>
      <c r="E45" s="81"/>
      <c r="F45" s="81"/>
      <c r="G45" s="82"/>
      <c r="H45" s="28">
        <f>12*B5*I45</f>
        <v>1558.5600000000002</v>
      </c>
      <c r="I45" s="35">
        <v>0.34</v>
      </c>
    </row>
    <row r="46" spans="1:9" ht="13.5" customHeight="1">
      <c r="A46" s="69" t="s">
        <v>34</v>
      </c>
      <c r="B46" s="70"/>
      <c r="C46" s="70"/>
      <c r="D46" s="70"/>
      <c r="E46" s="70"/>
      <c r="F46" s="70"/>
      <c r="G46" s="70"/>
      <c r="H46" s="28">
        <f>12*B5*I46</f>
        <v>825.12</v>
      </c>
      <c r="I46" s="35">
        <v>0.18</v>
      </c>
    </row>
    <row r="47" spans="1:9" ht="47.25" customHeight="1">
      <c r="A47" s="75" t="s">
        <v>36</v>
      </c>
      <c r="B47" s="76"/>
      <c r="C47" s="76"/>
      <c r="D47" s="76"/>
      <c r="E47" s="76"/>
      <c r="F47" s="76"/>
      <c r="G47" s="77"/>
      <c r="H47" s="28">
        <f>12*B5*I47</f>
        <v>4033.92</v>
      </c>
      <c r="I47" s="35">
        <v>0.88</v>
      </c>
    </row>
    <row r="48" spans="1:9" ht="24.75" customHeight="1">
      <c r="A48" s="80" t="s">
        <v>35</v>
      </c>
      <c r="B48" s="81"/>
      <c r="C48" s="81"/>
      <c r="D48" s="81"/>
      <c r="E48" s="81"/>
      <c r="F48" s="81"/>
      <c r="G48" s="82"/>
      <c r="H48" s="28">
        <f>12*B5*I48</f>
        <v>1054.32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22874.159999999996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94</v>
      </c>
    </row>
    <row r="52" spans="1:9" ht="24" customHeight="1">
      <c r="A52" s="75" t="s">
        <v>145</v>
      </c>
      <c r="B52" s="76"/>
      <c r="C52" s="76"/>
      <c r="D52" s="76"/>
      <c r="E52" s="76"/>
      <c r="F52" s="76"/>
      <c r="G52" s="77"/>
      <c r="H52" s="28">
        <v>3023.16</v>
      </c>
      <c r="I52" s="35">
        <v>0.7</v>
      </c>
    </row>
    <row r="53" spans="1:8" ht="24.75" customHeight="1">
      <c r="A53" s="80" t="s">
        <v>52</v>
      </c>
      <c r="B53" s="81"/>
      <c r="C53" s="81"/>
      <c r="D53" s="81"/>
      <c r="E53" s="81"/>
      <c r="F53" s="81"/>
      <c r="G53" s="82"/>
      <c r="H53" s="28">
        <v>0</v>
      </c>
    </row>
    <row r="54" spans="1:8" ht="24.75" customHeight="1">
      <c r="A54" s="80" t="s">
        <v>53</v>
      </c>
      <c r="B54" s="81"/>
      <c r="C54" s="81"/>
      <c r="D54" s="81"/>
      <c r="E54" s="81"/>
      <c r="F54" s="81"/>
      <c r="G54" s="82"/>
      <c r="H54" s="28">
        <v>0</v>
      </c>
    </row>
    <row r="55" spans="1:8" ht="36" customHeight="1">
      <c r="A55" s="80" t="s">
        <v>54</v>
      </c>
      <c r="B55" s="81"/>
      <c r="C55" s="81"/>
      <c r="D55" s="81"/>
      <c r="E55" s="81"/>
      <c r="F55" s="81"/>
      <c r="G55" s="8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3023.16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94</v>
      </c>
    </row>
    <row r="59" spans="1:9" ht="12.75" customHeight="1">
      <c r="A59" s="75" t="s">
        <v>44</v>
      </c>
      <c r="B59" s="76"/>
      <c r="C59" s="76"/>
      <c r="D59" s="76"/>
      <c r="E59" s="76"/>
      <c r="F59" s="76"/>
      <c r="G59" s="77"/>
      <c r="H59" s="28">
        <f>12*B5*I59</f>
        <v>10038.96</v>
      </c>
      <c r="I59" s="35">
        <v>2.19</v>
      </c>
    </row>
    <row r="60" spans="1:8" ht="24" customHeight="1">
      <c r="A60" s="75" t="s">
        <v>49</v>
      </c>
      <c r="B60" s="76"/>
      <c r="C60" s="76"/>
      <c r="D60" s="76"/>
      <c r="E60" s="76"/>
      <c r="F60" s="76"/>
      <c r="G60" s="7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10038.96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59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94</v>
      </c>
    </row>
    <row r="66" spans="1:9" ht="36.75" customHeight="1">
      <c r="A66" s="75" t="s">
        <v>38</v>
      </c>
      <c r="B66" s="76"/>
      <c r="C66" s="76"/>
      <c r="D66" s="76"/>
      <c r="E66" s="76"/>
      <c r="F66" s="76"/>
      <c r="G66" s="77"/>
      <c r="H66" s="28">
        <f>12*B5*I66</f>
        <v>4859.04</v>
      </c>
      <c r="I66" s="35">
        <v>1.06</v>
      </c>
    </row>
    <row r="67" spans="1:9" ht="24.75" customHeight="1">
      <c r="A67" s="80" t="s">
        <v>39</v>
      </c>
      <c r="B67" s="81"/>
      <c r="C67" s="81"/>
      <c r="D67" s="81"/>
      <c r="E67" s="81"/>
      <c r="F67" s="81"/>
      <c r="G67" s="82"/>
      <c r="H67" s="28">
        <f>12*B5*I67</f>
        <v>4125.6</v>
      </c>
      <c r="I67" s="35">
        <v>0.9</v>
      </c>
    </row>
    <row r="68" spans="1:9" ht="36.75" customHeight="1">
      <c r="A68" s="75" t="s">
        <v>48</v>
      </c>
      <c r="B68" s="76"/>
      <c r="C68" s="76"/>
      <c r="D68" s="76"/>
      <c r="E68" s="76"/>
      <c r="F68" s="76"/>
      <c r="G68" s="77"/>
      <c r="H68" s="28">
        <f>12*B5*I68</f>
        <v>5775.84</v>
      </c>
      <c r="I68" s="35">
        <v>1.26</v>
      </c>
    </row>
    <row r="69" spans="1:9" ht="24.75" customHeight="1">
      <c r="A69" s="80" t="s">
        <v>40</v>
      </c>
      <c r="B69" s="81"/>
      <c r="C69" s="81"/>
      <c r="D69" s="81"/>
      <c r="E69" s="81"/>
      <c r="F69" s="81"/>
      <c r="G69" s="82"/>
      <c r="H69" s="28">
        <f>12*B5*I69</f>
        <v>1100.1599999999999</v>
      </c>
      <c r="I69" s="35">
        <v>0.24</v>
      </c>
    </row>
    <row r="70" spans="1:9" ht="25.5" customHeight="1">
      <c r="A70" s="75" t="s">
        <v>41</v>
      </c>
      <c r="B70" s="76"/>
      <c r="C70" s="76"/>
      <c r="D70" s="76"/>
      <c r="E70" s="76"/>
      <c r="F70" s="76"/>
      <c r="G70" s="77"/>
      <c r="H70" s="28">
        <f>12*B5*I70</f>
        <v>2016.96</v>
      </c>
      <c r="I70" s="35">
        <v>0.44</v>
      </c>
    </row>
    <row r="71" spans="1:9" ht="24.75" customHeight="1">
      <c r="A71" s="80" t="s">
        <v>42</v>
      </c>
      <c r="B71" s="81"/>
      <c r="C71" s="81"/>
      <c r="D71" s="81"/>
      <c r="E71" s="81"/>
      <c r="F71" s="81"/>
      <c r="G71" s="82"/>
      <c r="H71" s="28">
        <f>12*B5*I71</f>
        <v>687.6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18565.199999999997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94</v>
      </c>
    </row>
    <row r="75" spans="1:8" ht="25.5" customHeight="1">
      <c r="A75" s="75" t="s">
        <v>81</v>
      </c>
      <c r="B75" s="76"/>
      <c r="C75" s="76"/>
      <c r="D75" s="76"/>
      <c r="E75" s="76"/>
      <c r="F75" s="76"/>
      <c r="G75" s="77"/>
      <c r="H75" s="28">
        <v>0</v>
      </c>
    </row>
    <row r="76" spans="1:8" ht="34.5" customHeight="1">
      <c r="A76" s="80" t="s">
        <v>51</v>
      </c>
      <c r="B76" s="81"/>
      <c r="C76" s="81"/>
      <c r="D76" s="81"/>
      <c r="E76" s="81"/>
      <c r="F76" s="81"/>
      <c r="G76" s="8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94</v>
      </c>
    </row>
    <row r="80" spans="1:8" ht="27" customHeight="1">
      <c r="A80" s="75" t="s">
        <v>82</v>
      </c>
      <c r="B80" s="76"/>
      <c r="C80" s="76"/>
      <c r="D80" s="76"/>
      <c r="E80" s="76"/>
      <c r="F80" s="76"/>
      <c r="G80" s="77"/>
      <c r="H80" s="28">
        <v>0</v>
      </c>
    </row>
    <row r="81" spans="1:8" ht="27" customHeight="1">
      <c r="A81" s="75" t="s">
        <v>83</v>
      </c>
      <c r="B81" s="76"/>
      <c r="C81" s="76"/>
      <c r="D81" s="76"/>
      <c r="E81" s="76"/>
      <c r="F81" s="76"/>
      <c r="G81" s="77"/>
      <c r="H81" s="28">
        <v>0</v>
      </c>
    </row>
    <row r="82" spans="1:8" ht="27.75" customHeight="1">
      <c r="A82" s="89" t="s">
        <v>84</v>
      </c>
      <c r="B82" s="90"/>
      <c r="C82" s="90"/>
      <c r="D82" s="90"/>
      <c r="E82" s="90"/>
      <c r="F82" s="90"/>
      <c r="G82" s="91"/>
      <c r="H82" s="28">
        <v>0</v>
      </c>
    </row>
    <row r="83" spans="1:8" ht="24.75" customHeight="1">
      <c r="A83" s="80" t="s">
        <v>50</v>
      </c>
      <c r="B83" s="81"/>
      <c r="C83" s="81"/>
      <c r="D83" s="81"/>
      <c r="E83" s="81"/>
      <c r="F83" s="81"/>
      <c r="G83" s="82"/>
      <c r="H83" s="28">
        <v>0</v>
      </c>
    </row>
    <row r="84" spans="1:8" ht="46.5" customHeight="1">
      <c r="A84" s="86" t="s">
        <v>147</v>
      </c>
      <c r="B84" s="87"/>
      <c r="C84" s="87"/>
      <c r="D84" s="87"/>
      <c r="E84" s="87"/>
      <c r="F84" s="87"/>
      <c r="G84" s="88"/>
      <c r="H84" s="39">
        <f>536.6+2120+993.2</f>
        <v>3649.8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3649.8</v>
      </c>
    </row>
    <row r="86" ht="12.75">
      <c r="H86" s="33"/>
    </row>
    <row r="88" ht="12.75">
      <c r="A88" t="s">
        <v>61</v>
      </c>
    </row>
    <row r="92" spans="1:25" ht="12.75">
      <c r="A92" s="41" t="s">
        <v>95</v>
      </c>
      <c r="B92" s="41" t="s">
        <v>96</v>
      </c>
      <c r="C92" s="41" t="s">
        <v>97</v>
      </c>
      <c r="D92" s="41" t="s">
        <v>98</v>
      </c>
      <c r="E92" s="41" t="s">
        <v>99</v>
      </c>
      <c r="F92" s="41" t="s">
        <v>100</v>
      </c>
      <c r="G92" s="41" t="s">
        <v>101</v>
      </c>
      <c r="H92" s="41" t="s">
        <v>102</v>
      </c>
      <c r="I92" s="41" t="s">
        <v>103</v>
      </c>
      <c r="J92" s="41" t="s">
        <v>104</v>
      </c>
      <c r="K92" s="41" t="s">
        <v>105</v>
      </c>
      <c r="L92" s="41" t="s">
        <v>106</v>
      </c>
      <c r="M92" s="41" t="s">
        <v>107</v>
      </c>
      <c r="N92" s="41" t="s">
        <v>108</v>
      </c>
      <c r="O92" s="41" t="s">
        <v>109</v>
      </c>
      <c r="P92" s="41" t="s">
        <v>110</v>
      </c>
      <c r="Q92" s="41" t="s">
        <v>111</v>
      </c>
      <c r="R92" s="41" t="s">
        <v>112</v>
      </c>
      <c r="S92" s="41" t="s">
        <v>113</v>
      </c>
      <c r="T92" s="41" t="s">
        <v>114</v>
      </c>
      <c r="U92" s="41" t="s">
        <v>115</v>
      </c>
      <c r="V92" s="41" t="s">
        <v>116</v>
      </c>
      <c r="W92" s="41" t="s">
        <v>117</v>
      </c>
      <c r="X92" s="41" t="s">
        <v>118</v>
      </c>
      <c r="Y92" s="41" t="s">
        <v>119</v>
      </c>
    </row>
    <row r="93" spans="1:25" s="51" customFormat="1" ht="12.75">
      <c r="A93" s="47">
        <v>5362</v>
      </c>
      <c r="B93" s="47" t="b">
        <v>0</v>
      </c>
      <c r="C93" s="47">
        <v>5269</v>
      </c>
      <c r="D93" s="48" t="s">
        <v>120</v>
      </c>
      <c r="E93" s="48" t="s">
        <v>121</v>
      </c>
      <c r="F93" s="48" t="s">
        <v>122</v>
      </c>
      <c r="G93" s="47">
        <v>1</v>
      </c>
      <c r="H93" s="47">
        <v>1</v>
      </c>
      <c r="I93" s="48" t="s">
        <v>123</v>
      </c>
      <c r="J93" s="48" t="s">
        <v>124</v>
      </c>
      <c r="K93" s="47">
        <v>1</v>
      </c>
      <c r="L93" s="48" t="s">
        <v>125</v>
      </c>
      <c r="M93" s="48" t="s">
        <v>124</v>
      </c>
      <c r="N93" s="49">
        <v>360</v>
      </c>
      <c r="O93" s="50"/>
      <c r="P93" s="50"/>
      <c r="Q93" s="50"/>
      <c r="R93" s="47" t="b">
        <v>1</v>
      </c>
      <c r="S93" s="48" t="s">
        <v>68</v>
      </c>
      <c r="T93" s="48" t="s">
        <v>124</v>
      </c>
      <c r="U93" s="48" t="s">
        <v>126</v>
      </c>
      <c r="V93" s="48" t="s">
        <v>127</v>
      </c>
      <c r="W93" s="48" t="s">
        <v>128</v>
      </c>
      <c r="X93" s="47" t="b">
        <v>0</v>
      </c>
      <c r="Y93" s="47" t="b">
        <v>0</v>
      </c>
    </row>
    <row r="94" spans="1:25" s="51" customFormat="1" ht="12.75">
      <c r="A94" s="47">
        <v>5204</v>
      </c>
      <c r="B94" s="47" t="b">
        <v>0</v>
      </c>
      <c r="C94" s="47">
        <v>5111</v>
      </c>
      <c r="D94" s="48" t="s">
        <v>129</v>
      </c>
      <c r="E94" s="48" t="s">
        <v>130</v>
      </c>
      <c r="F94" s="48" t="s">
        <v>131</v>
      </c>
      <c r="G94" s="47">
        <v>1</v>
      </c>
      <c r="H94" s="47">
        <v>2</v>
      </c>
      <c r="I94" s="48" t="s">
        <v>132</v>
      </c>
      <c r="J94" s="48" t="s">
        <v>124</v>
      </c>
      <c r="K94" s="47">
        <v>1</v>
      </c>
      <c r="L94" s="48" t="s">
        <v>125</v>
      </c>
      <c r="M94" s="48" t="s">
        <v>124</v>
      </c>
      <c r="N94" s="49">
        <v>900</v>
      </c>
      <c r="O94" s="50"/>
      <c r="P94" s="50"/>
      <c r="Q94" s="50"/>
      <c r="R94" s="47" t="b">
        <v>1</v>
      </c>
      <c r="S94" s="48" t="s">
        <v>68</v>
      </c>
      <c r="T94" s="48" t="s">
        <v>124</v>
      </c>
      <c r="U94" s="48" t="s">
        <v>126</v>
      </c>
      <c r="V94" s="48" t="s">
        <v>127</v>
      </c>
      <c r="W94" s="48" t="s">
        <v>133</v>
      </c>
      <c r="X94" s="47" t="b">
        <v>0</v>
      </c>
      <c r="Y94" s="47" t="b">
        <v>0</v>
      </c>
    </row>
    <row r="95" spans="1:25" s="56" customFormat="1" ht="12.75">
      <c r="A95" s="52">
        <v>5087</v>
      </c>
      <c r="B95" s="52" t="b">
        <v>0</v>
      </c>
      <c r="C95" s="52">
        <v>4994</v>
      </c>
      <c r="D95" s="53" t="s">
        <v>134</v>
      </c>
      <c r="E95" s="53" t="s">
        <v>135</v>
      </c>
      <c r="F95" s="53" t="s">
        <v>130</v>
      </c>
      <c r="G95" s="52">
        <v>1</v>
      </c>
      <c r="H95" s="52">
        <v>1</v>
      </c>
      <c r="I95" s="53" t="s">
        <v>136</v>
      </c>
      <c r="J95" s="53" t="s">
        <v>137</v>
      </c>
      <c r="K95" s="52">
        <v>1</v>
      </c>
      <c r="L95" s="53" t="s">
        <v>138</v>
      </c>
      <c r="M95" s="53" t="s">
        <v>124</v>
      </c>
      <c r="N95" s="54">
        <v>536.6</v>
      </c>
      <c r="O95" s="55"/>
      <c r="P95" s="55"/>
      <c r="Q95" s="55"/>
      <c r="R95" s="52" t="b">
        <v>1</v>
      </c>
      <c r="S95" s="53" t="s">
        <v>68</v>
      </c>
      <c r="T95" s="53" t="s">
        <v>124</v>
      </c>
      <c r="U95" s="53" t="s">
        <v>126</v>
      </c>
      <c r="V95" s="53" t="s">
        <v>139</v>
      </c>
      <c r="W95" s="53" t="s">
        <v>140</v>
      </c>
      <c r="X95" s="52" t="b">
        <v>0</v>
      </c>
      <c r="Y95" s="52" t="b">
        <v>0</v>
      </c>
    </row>
    <row r="96" spans="1:25" s="46" customFormat="1" ht="12.75">
      <c r="A96" s="42">
        <v>4963</v>
      </c>
      <c r="B96" s="42" t="b">
        <v>0</v>
      </c>
      <c r="C96" s="42">
        <v>4871</v>
      </c>
      <c r="D96" s="43" t="s">
        <v>141</v>
      </c>
      <c r="E96" s="43" t="s">
        <v>142</v>
      </c>
      <c r="F96" s="43" t="s">
        <v>131</v>
      </c>
      <c r="G96" s="42">
        <v>7</v>
      </c>
      <c r="H96" s="42">
        <v>2</v>
      </c>
      <c r="I96" s="43" t="s">
        <v>143</v>
      </c>
      <c r="J96" s="43" t="s">
        <v>124</v>
      </c>
      <c r="K96" s="42">
        <v>1</v>
      </c>
      <c r="L96" s="43" t="s">
        <v>138</v>
      </c>
      <c r="M96" s="43" t="s">
        <v>124</v>
      </c>
      <c r="N96" s="44">
        <v>3023.16</v>
      </c>
      <c r="O96" s="45"/>
      <c r="P96" s="45"/>
      <c r="Q96" s="45"/>
      <c r="R96" s="42" t="b">
        <v>1</v>
      </c>
      <c r="S96" s="43" t="s">
        <v>68</v>
      </c>
      <c r="T96" s="43" t="s">
        <v>124</v>
      </c>
      <c r="U96" s="43" t="s">
        <v>126</v>
      </c>
      <c r="V96" s="43" t="s">
        <v>139</v>
      </c>
      <c r="W96" s="43" t="s">
        <v>144</v>
      </c>
      <c r="X96" s="42" t="b">
        <v>0</v>
      </c>
      <c r="Y96" s="42" t="b">
        <v>0</v>
      </c>
    </row>
    <row r="97" spans="1:14" s="60" customFormat="1" ht="12.75">
      <c r="A97" s="60">
        <v>4927</v>
      </c>
      <c r="D97" s="61">
        <v>41773</v>
      </c>
      <c r="I97" s="62" t="s">
        <v>148</v>
      </c>
      <c r="N97" s="60">
        <v>993.2</v>
      </c>
    </row>
    <row r="98" spans="1:14" s="57" customFormat="1" ht="12.75">
      <c r="A98" s="57">
        <v>5469</v>
      </c>
      <c r="D98" s="58">
        <v>41957</v>
      </c>
      <c r="I98" s="59" t="s">
        <v>146</v>
      </c>
      <c r="N98" s="57">
        <v>2120</v>
      </c>
    </row>
  </sheetData>
  <sheetProtection/>
  <mergeCells count="48"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44:G44"/>
    <mergeCell ref="A51:G51"/>
    <mergeCell ref="A41:G41"/>
    <mergeCell ref="A42:G42"/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8" t="s">
        <v>65</v>
      </c>
      <c r="B1" s="78"/>
      <c r="C1" s="78"/>
      <c r="D1" s="78"/>
      <c r="E1" s="78"/>
      <c r="F1" s="78"/>
      <c r="G1" s="78"/>
      <c r="H1" s="78"/>
      <c r="I1" s="31"/>
    </row>
    <row r="2" spans="1:9" ht="12.75" customHeight="1">
      <c r="A2" s="79" t="s">
        <v>72</v>
      </c>
      <c r="B2" s="79"/>
      <c r="C2" s="79"/>
      <c r="D2" s="79"/>
      <c r="E2" s="79"/>
      <c r="F2" s="79"/>
      <c r="G2" s="79"/>
      <c r="H2" s="7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68</v>
      </c>
      <c r="C4" s="3"/>
      <c r="D4" s="12"/>
      <c r="E4" s="12" t="s">
        <v>11</v>
      </c>
      <c r="F4" s="13"/>
      <c r="G4" s="14"/>
      <c r="H4" s="30" t="s">
        <v>62</v>
      </c>
      <c r="I4" s="34"/>
    </row>
    <row r="5" spans="1:9" s="15" customFormat="1" ht="11.25">
      <c r="A5" s="12" t="s">
        <v>7</v>
      </c>
      <c r="B5" s="30" t="s">
        <v>69</v>
      </c>
      <c r="C5" s="16"/>
      <c r="D5" s="12"/>
      <c r="E5" s="12" t="s">
        <v>16</v>
      </c>
      <c r="F5" s="13"/>
      <c r="G5" s="14"/>
      <c r="H5" s="30" t="s">
        <v>56</v>
      </c>
      <c r="I5" s="34"/>
    </row>
    <row r="6" spans="1:9" s="15" customFormat="1" ht="11.25">
      <c r="A6" s="12" t="s">
        <v>8</v>
      </c>
      <c r="B6" s="30" t="s">
        <v>70</v>
      </c>
      <c r="C6" s="13"/>
      <c r="D6" s="12"/>
      <c r="E6" s="12" t="s">
        <v>12</v>
      </c>
      <c r="F6" s="13"/>
      <c r="G6" s="14"/>
      <c r="H6" s="30" t="s">
        <v>63</v>
      </c>
      <c r="I6" s="34"/>
    </row>
    <row r="7" spans="1:9" s="15" customFormat="1" ht="11.25">
      <c r="A7" s="12" t="s">
        <v>9</v>
      </c>
      <c r="B7" s="30" t="s">
        <v>67</v>
      </c>
      <c r="C7" s="3"/>
      <c r="D7" s="12"/>
      <c r="E7" s="17" t="s">
        <v>13</v>
      </c>
      <c r="F7" s="3"/>
      <c r="G7" s="3"/>
      <c r="H7" s="30" t="s">
        <v>57</v>
      </c>
      <c r="I7" s="34"/>
    </row>
    <row r="8" spans="1:9" s="15" customFormat="1" ht="12.75">
      <c r="A8" s="12" t="s">
        <v>10</v>
      </c>
      <c r="B8" s="30" t="s">
        <v>55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73</v>
      </c>
      <c r="B15" s="20">
        <f>43940.8+10038.96</f>
        <v>53979.76</v>
      </c>
      <c r="C15" s="20">
        <v>-5107.78</v>
      </c>
      <c r="D15" s="20">
        <f>B15+C15</f>
        <v>48871.98</v>
      </c>
      <c r="E15" s="1"/>
      <c r="F15" s="1"/>
      <c r="G15" s="1"/>
      <c r="H15" s="1"/>
    </row>
    <row r="16" spans="1:8" ht="12.75">
      <c r="A16" s="5" t="s">
        <v>74</v>
      </c>
      <c r="B16" s="20">
        <f>39913.87+9469.29</f>
        <v>49383.16</v>
      </c>
      <c r="C16" s="20">
        <f>191.51+159.33</f>
        <v>350.84000000000003</v>
      </c>
      <c r="D16" s="20">
        <f>SUM(B16:C16)</f>
        <v>49734</v>
      </c>
      <c r="E16" s="1"/>
      <c r="F16" s="1"/>
      <c r="G16" s="1"/>
      <c r="H16" s="1"/>
    </row>
    <row r="17" spans="1:8" ht="12.75">
      <c r="A17" s="5" t="s">
        <v>75</v>
      </c>
      <c r="B17" s="20">
        <f>H49+H56+H61</f>
        <v>42329.52</v>
      </c>
      <c r="C17" s="20">
        <f>H72+H77+H85</f>
        <v>18851.879999999997</v>
      </c>
      <c r="D17" s="20">
        <f>SUM(B17:C17)</f>
        <v>61181.399999999994</v>
      </c>
      <c r="E17" s="1"/>
      <c r="F17" s="1"/>
      <c r="G17" s="1"/>
      <c r="H17" s="1"/>
    </row>
    <row r="18" spans="1:8" ht="12.75">
      <c r="A18" s="5" t="s">
        <v>76</v>
      </c>
      <c r="B18" s="38">
        <f>B16-B17</f>
        <v>7053.640000000007</v>
      </c>
      <c r="C18" s="38">
        <f>C16-C17</f>
        <v>-18501.039999999997</v>
      </c>
      <c r="D18" s="38">
        <f>SUM(B18:C18)</f>
        <v>-11447.39999999999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-11447.39999999999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-30481.87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-41929.26999999999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67" t="s">
        <v>60</v>
      </c>
      <c r="B26" s="68"/>
      <c r="C26" s="68"/>
      <c r="D26" s="68"/>
      <c r="E26" s="68"/>
      <c r="F26" s="68"/>
      <c r="G26" s="68"/>
      <c r="H26" s="25" t="s">
        <v>20</v>
      </c>
    </row>
    <row r="27" spans="1:8" ht="12.75" customHeight="1">
      <c r="A27" s="63" t="s">
        <v>21</v>
      </c>
      <c r="B27" s="63"/>
      <c r="C27" s="63"/>
      <c r="D27" s="63"/>
      <c r="E27" s="63"/>
      <c r="F27" s="63"/>
      <c r="G27" s="63"/>
      <c r="H27" s="26">
        <v>4.99</v>
      </c>
    </row>
    <row r="28" spans="1:8" ht="12.75" customHeight="1">
      <c r="A28" s="63" t="s">
        <v>22</v>
      </c>
      <c r="B28" s="63"/>
      <c r="C28" s="63"/>
      <c r="D28" s="63"/>
      <c r="E28" s="63"/>
      <c r="F28" s="63"/>
      <c r="G28" s="63"/>
      <c r="H28" s="26">
        <v>0.7</v>
      </c>
    </row>
    <row r="29" spans="1:8" ht="12.75" customHeight="1">
      <c r="A29" s="63" t="s">
        <v>17</v>
      </c>
      <c r="B29" s="63"/>
      <c r="C29" s="63"/>
      <c r="D29" s="63"/>
      <c r="E29" s="63"/>
      <c r="F29" s="63"/>
      <c r="G29" s="63"/>
      <c r="H29" s="26">
        <v>2.19</v>
      </c>
    </row>
    <row r="30" spans="1:8" ht="12.75" customHeight="1">
      <c r="A30" s="64" t="s">
        <v>18</v>
      </c>
      <c r="B30" s="65"/>
      <c r="C30" s="65"/>
      <c r="D30" s="65"/>
      <c r="E30" s="65"/>
      <c r="F30" s="65"/>
      <c r="G30" s="66"/>
      <c r="H30" s="27">
        <f>SUM(H27:H29)</f>
        <v>7.880000000000001</v>
      </c>
    </row>
    <row r="31" spans="1:8" ht="12.75" customHeight="1">
      <c r="A31" s="63"/>
      <c r="B31" s="63"/>
      <c r="C31" s="63"/>
      <c r="D31" s="63"/>
      <c r="E31" s="63"/>
      <c r="F31" s="63"/>
      <c r="G31" s="63"/>
      <c r="H31" s="26"/>
    </row>
    <row r="32" spans="1:8" ht="12.75" customHeight="1">
      <c r="A32" s="63" t="s">
        <v>23</v>
      </c>
      <c r="B32" s="63"/>
      <c r="C32" s="63"/>
      <c r="D32" s="63"/>
      <c r="E32" s="63"/>
      <c r="F32" s="63"/>
      <c r="G32" s="63"/>
      <c r="H32" s="26">
        <v>4.54</v>
      </c>
    </row>
    <row r="33" spans="1:8" ht="12.75" customHeight="1">
      <c r="A33" s="63" t="s">
        <v>24</v>
      </c>
      <c r="B33" s="63"/>
      <c r="C33" s="63"/>
      <c r="D33" s="63"/>
      <c r="E33" s="63"/>
      <c r="F33" s="63"/>
      <c r="G33" s="63"/>
      <c r="H33" s="26">
        <v>0</v>
      </c>
    </row>
    <row r="34" spans="1:8" ht="12.75" customHeight="1">
      <c r="A34" s="63" t="s">
        <v>25</v>
      </c>
      <c r="B34" s="63"/>
      <c r="C34" s="63"/>
      <c r="D34" s="63"/>
      <c r="E34" s="63"/>
      <c r="F34" s="63"/>
      <c r="G34" s="63"/>
      <c r="H34" s="26">
        <v>2.22</v>
      </c>
    </row>
    <row r="35" spans="1:8" ht="12.75" customHeight="1">
      <c r="A35" s="64" t="s">
        <v>19</v>
      </c>
      <c r="B35" s="65"/>
      <c r="C35" s="65"/>
      <c r="D35" s="65"/>
      <c r="E35" s="65"/>
      <c r="F35" s="65"/>
      <c r="G35" s="66"/>
      <c r="H35" s="27">
        <f>SUM(H32:H34)</f>
        <v>6.76</v>
      </c>
    </row>
    <row r="36" spans="1:8" ht="12.75" customHeight="1">
      <c r="A36" s="63"/>
      <c r="B36" s="63"/>
      <c r="C36" s="63"/>
      <c r="D36" s="63"/>
      <c r="E36" s="63"/>
      <c r="F36" s="63"/>
      <c r="G36" s="63"/>
      <c r="H36" s="26"/>
    </row>
    <row r="37" spans="1:8" ht="12.75" customHeight="1">
      <c r="A37" s="64" t="s">
        <v>28</v>
      </c>
      <c r="B37" s="65"/>
      <c r="C37" s="65"/>
      <c r="D37" s="65"/>
      <c r="E37" s="65"/>
      <c r="F37" s="65"/>
      <c r="G37" s="66"/>
      <c r="H37" s="27">
        <f>H30+H35</f>
        <v>14.64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58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71" t="s">
        <v>29</v>
      </c>
      <c r="B41" s="72"/>
      <c r="C41" s="72"/>
      <c r="D41" s="73"/>
      <c r="E41" s="73"/>
      <c r="F41" s="73"/>
      <c r="G41" s="74"/>
      <c r="H41" s="4" t="s">
        <v>77</v>
      </c>
    </row>
    <row r="42" spans="1:9" ht="47.25" customHeight="1">
      <c r="A42" s="75" t="s">
        <v>30</v>
      </c>
      <c r="B42" s="76"/>
      <c r="C42" s="76"/>
      <c r="D42" s="76"/>
      <c r="E42" s="76"/>
      <c r="F42" s="76"/>
      <c r="G42" s="77"/>
      <c r="H42" s="28">
        <f>12*B5*I42</f>
        <v>10955.76</v>
      </c>
      <c r="I42" s="35">
        <v>2.39</v>
      </c>
    </row>
    <row r="43" spans="1:9" ht="24.75" customHeight="1">
      <c r="A43" s="80" t="s">
        <v>31</v>
      </c>
      <c r="B43" s="81"/>
      <c r="C43" s="81"/>
      <c r="D43" s="81"/>
      <c r="E43" s="81"/>
      <c r="F43" s="81"/>
      <c r="G43" s="82"/>
      <c r="H43" s="28">
        <f>12*I43*B5</f>
        <v>2887.92</v>
      </c>
      <c r="I43" s="35">
        <v>0.63</v>
      </c>
    </row>
    <row r="44" spans="1:9" ht="13.5" customHeight="1">
      <c r="A44" s="69" t="s">
        <v>32</v>
      </c>
      <c r="B44" s="70"/>
      <c r="C44" s="70"/>
      <c r="D44" s="70"/>
      <c r="E44" s="70"/>
      <c r="F44" s="70"/>
      <c r="G44" s="70"/>
      <c r="H44" s="28">
        <f>12*B5*I44</f>
        <v>1558.5600000000002</v>
      </c>
      <c r="I44" s="35">
        <v>0.34</v>
      </c>
    </row>
    <row r="45" spans="1:9" ht="24.75" customHeight="1">
      <c r="A45" s="80" t="s">
        <v>33</v>
      </c>
      <c r="B45" s="81"/>
      <c r="C45" s="81"/>
      <c r="D45" s="81"/>
      <c r="E45" s="81"/>
      <c r="F45" s="81"/>
      <c r="G45" s="82"/>
      <c r="H45" s="28">
        <f>12*B5*I45</f>
        <v>1558.5600000000002</v>
      </c>
      <c r="I45" s="35">
        <v>0.34</v>
      </c>
    </row>
    <row r="46" spans="1:9" ht="13.5" customHeight="1">
      <c r="A46" s="69" t="s">
        <v>34</v>
      </c>
      <c r="B46" s="70"/>
      <c r="C46" s="70"/>
      <c r="D46" s="70"/>
      <c r="E46" s="70"/>
      <c r="F46" s="70"/>
      <c r="G46" s="70"/>
      <c r="H46" s="28">
        <f>12*B5*I46</f>
        <v>825.12</v>
      </c>
      <c r="I46" s="35">
        <v>0.18</v>
      </c>
    </row>
    <row r="47" spans="1:9" ht="47.25" customHeight="1">
      <c r="A47" s="75" t="s">
        <v>36</v>
      </c>
      <c r="B47" s="76"/>
      <c r="C47" s="76"/>
      <c r="D47" s="76"/>
      <c r="E47" s="76"/>
      <c r="F47" s="76"/>
      <c r="G47" s="77"/>
      <c r="H47" s="28">
        <f>12*B5*I47</f>
        <v>4033.92</v>
      </c>
      <c r="I47" s="35">
        <v>0.88</v>
      </c>
    </row>
    <row r="48" spans="1:9" ht="24.75" customHeight="1">
      <c r="A48" s="80" t="s">
        <v>35</v>
      </c>
      <c r="B48" s="81"/>
      <c r="C48" s="81"/>
      <c r="D48" s="81"/>
      <c r="E48" s="81"/>
      <c r="F48" s="81"/>
      <c r="G48" s="82"/>
      <c r="H48" s="28">
        <f>12*B5*I48</f>
        <v>1054.32</v>
      </c>
      <c r="I48" s="35">
        <v>0.23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22874.159999999996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71" t="s">
        <v>37</v>
      </c>
      <c r="B51" s="72"/>
      <c r="C51" s="72"/>
      <c r="D51" s="73"/>
      <c r="E51" s="73"/>
      <c r="F51" s="73"/>
      <c r="G51" s="74"/>
      <c r="H51" s="4" t="s">
        <v>77</v>
      </c>
    </row>
    <row r="52" spans="1:9" ht="24" customHeight="1">
      <c r="A52" s="75" t="s">
        <v>80</v>
      </c>
      <c r="B52" s="76"/>
      <c r="C52" s="76"/>
      <c r="D52" s="76"/>
      <c r="E52" s="76"/>
      <c r="F52" s="76"/>
      <c r="G52" s="77"/>
      <c r="H52" s="28">
        <f>380*24.78</f>
        <v>9416.4</v>
      </c>
      <c r="I52" s="35">
        <v>0.7</v>
      </c>
    </row>
    <row r="53" spans="1:8" ht="24.75" customHeight="1">
      <c r="A53" s="80" t="s">
        <v>52</v>
      </c>
      <c r="B53" s="81"/>
      <c r="C53" s="81"/>
      <c r="D53" s="81"/>
      <c r="E53" s="81"/>
      <c r="F53" s="81"/>
      <c r="G53" s="82"/>
      <c r="H53" s="28">
        <v>0</v>
      </c>
    </row>
    <row r="54" spans="1:8" ht="24.75" customHeight="1">
      <c r="A54" s="80" t="s">
        <v>53</v>
      </c>
      <c r="B54" s="81"/>
      <c r="C54" s="81"/>
      <c r="D54" s="81"/>
      <c r="E54" s="81"/>
      <c r="F54" s="81"/>
      <c r="G54" s="82"/>
      <c r="H54" s="28">
        <v>0</v>
      </c>
    </row>
    <row r="55" spans="1:8" ht="36" customHeight="1">
      <c r="A55" s="80" t="s">
        <v>54</v>
      </c>
      <c r="B55" s="81"/>
      <c r="C55" s="81"/>
      <c r="D55" s="81"/>
      <c r="E55" s="81"/>
      <c r="F55" s="81"/>
      <c r="G55" s="8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9416.4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71" t="s">
        <v>45</v>
      </c>
      <c r="B58" s="72"/>
      <c r="C58" s="72"/>
      <c r="D58" s="73"/>
      <c r="E58" s="73"/>
      <c r="F58" s="73"/>
      <c r="G58" s="74"/>
      <c r="H58" s="4" t="s">
        <v>77</v>
      </c>
    </row>
    <row r="59" spans="1:9" ht="12.75" customHeight="1">
      <c r="A59" s="75" t="s">
        <v>44</v>
      </c>
      <c r="B59" s="76"/>
      <c r="C59" s="76"/>
      <c r="D59" s="76"/>
      <c r="E59" s="76"/>
      <c r="F59" s="76"/>
      <c r="G59" s="77"/>
      <c r="H59" s="28">
        <f>12*B5*I59</f>
        <v>10038.96</v>
      </c>
      <c r="I59" s="35">
        <v>2.19</v>
      </c>
    </row>
    <row r="60" spans="1:8" ht="24" customHeight="1">
      <c r="A60" s="75" t="s">
        <v>49</v>
      </c>
      <c r="B60" s="76"/>
      <c r="C60" s="76"/>
      <c r="D60" s="76"/>
      <c r="E60" s="76"/>
      <c r="F60" s="76"/>
      <c r="G60" s="77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10038.96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59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71" t="s">
        <v>43</v>
      </c>
      <c r="B65" s="72"/>
      <c r="C65" s="72"/>
      <c r="D65" s="73"/>
      <c r="E65" s="73"/>
      <c r="F65" s="73"/>
      <c r="G65" s="74"/>
      <c r="H65" s="4" t="s">
        <v>77</v>
      </c>
    </row>
    <row r="66" spans="1:9" ht="36.75" customHeight="1">
      <c r="A66" s="75" t="s">
        <v>38</v>
      </c>
      <c r="B66" s="76"/>
      <c r="C66" s="76"/>
      <c r="D66" s="76"/>
      <c r="E66" s="76"/>
      <c r="F66" s="76"/>
      <c r="G66" s="77"/>
      <c r="H66" s="28">
        <f>12*B5*I66</f>
        <v>4859.04</v>
      </c>
      <c r="I66" s="35">
        <v>1.06</v>
      </c>
    </row>
    <row r="67" spans="1:9" ht="24.75" customHeight="1">
      <c r="A67" s="80" t="s">
        <v>39</v>
      </c>
      <c r="B67" s="81"/>
      <c r="C67" s="81"/>
      <c r="D67" s="81"/>
      <c r="E67" s="81"/>
      <c r="F67" s="81"/>
      <c r="G67" s="82"/>
      <c r="H67" s="28">
        <f>12*B5*I67</f>
        <v>3438</v>
      </c>
      <c r="I67" s="35">
        <v>0.75</v>
      </c>
    </row>
    <row r="68" spans="1:9" ht="36.75" customHeight="1">
      <c r="A68" s="75" t="s">
        <v>48</v>
      </c>
      <c r="B68" s="76"/>
      <c r="C68" s="76"/>
      <c r="D68" s="76"/>
      <c r="E68" s="76"/>
      <c r="F68" s="76"/>
      <c r="G68" s="77"/>
      <c r="H68" s="28">
        <f>12*B5*I68</f>
        <v>5775.84</v>
      </c>
      <c r="I68" s="35">
        <v>1.26</v>
      </c>
    </row>
    <row r="69" spans="1:9" ht="24.75" customHeight="1">
      <c r="A69" s="80" t="s">
        <v>40</v>
      </c>
      <c r="B69" s="81"/>
      <c r="C69" s="81"/>
      <c r="D69" s="81"/>
      <c r="E69" s="81"/>
      <c r="F69" s="81"/>
      <c r="G69" s="82"/>
      <c r="H69" s="28">
        <f>12*B5*I69</f>
        <v>1100.1599999999999</v>
      </c>
      <c r="I69" s="35">
        <v>0.24</v>
      </c>
    </row>
    <row r="70" spans="1:9" ht="25.5" customHeight="1">
      <c r="A70" s="75" t="s">
        <v>41</v>
      </c>
      <c r="B70" s="76"/>
      <c r="C70" s="76"/>
      <c r="D70" s="76"/>
      <c r="E70" s="76"/>
      <c r="F70" s="76"/>
      <c r="G70" s="77"/>
      <c r="H70" s="28">
        <f>12*B5*I70</f>
        <v>2016.96</v>
      </c>
      <c r="I70" s="35">
        <v>0.44</v>
      </c>
    </row>
    <row r="71" spans="1:9" ht="24.75" customHeight="1">
      <c r="A71" s="80" t="s">
        <v>42</v>
      </c>
      <c r="B71" s="81"/>
      <c r="C71" s="81"/>
      <c r="D71" s="81"/>
      <c r="E71" s="81"/>
      <c r="F71" s="81"/>
      <c r="G71" s="82"/>
      <c r="H71" s="28">
        <f>12*B5*I71</f>
        <v>687.6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17877.6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71" t="s">
        <v>46</v>
      </c>
      <c r="B74" s="72"/>
      <c r="C74" s="72"/>
      <c r="D74" s="73"/>
      <c r="E74" s="73"/>
      <c r="F74" s="73"/>
      <c r="G74" s="74"/>
      <c r="H74" s="4" t="s">
        <v>77</v>
      </c>
    </row>
    <row r="75" spans="1:8" ht="33" customHeight="1">
      <c r="A75" s="75" t="s">
        <v>71</v>
      </c>
      <c r="B75" s="76"/>
      <c r="C75" s="76"/>
      <c r="D75" s="76"/>
      <c r="E75" s="76"/>
      <c r="F75" s="76"/>
      <c r="G75" s="77"/>
      <c r="H75" s="28">
        <v>0</v>
      </c>
    </row>
    <row r="76" spans="1:8" ht="34.5" customHeight="1">
      <c r="A76" s="80" t="s">
        <v>51</v>
      </c>
      <c r="B76" s="81"/>
      <c r="C76" s="81"/>
      <c r="D76" s="81"/>
      <c r="E76" s="81"/>
      <c r="F76" s="81"/>
      <c r="G76" s="8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71" t="s">
        <v>47</v>
      </c>
      <c r="B79" s="72"/>
      <c r="C79" s="72"/>
      <c r="D79" s="73"/>
      <c r="E79" s="73"/>
      <c r="F79" s="73"/>
      <c r="G79" s="74"/>
      <c r="H79" s="4" t="s">
        <v>77</v>
      </c>
    </row>
    <row r="80" spans="1:8" ht="27" customHeight="1">
      <c r="A80" s="75" t="s">
        <v>79</v>
      </c>
      <c r="B80" s="76"/>
      <c r="C80" s="76"/>
      <c r="D80" s="76"/>
      <c r="E80" s="76"/>
      <c r="F80" s="76"/>
      <c r="G80" s="77"/>
      <c r="H80" s="28">
        <v>0</v>
      </c>
    </row>
    <row r="81" spans="1:8" ht="27" customHeight="1">
      <c r="A81" s="75" t="s">
        <v>64</v>
      </c>
      <c r="B81" s="76"/>
      <c r="C81" s="76"/>
      <c r="D81" s="76"/>
      <c r="E81" s="76"/>
      <c r="F81" s="76"/>
      <c r="G81" s="77"/>
      <c r="H81" s="28">
        <v>0</v>
      </c>
    </row>
    <row r="82" spans="1:8" ht="27.75" customHeight="1">
      <c r="A82" s="89" t="s">
        <v>66</v>
      </c>
      <c r="B82" s="90"/>
      <c r="C82" s="90"/>
      <c r="D82" s="90"/>
      <c r="E82" s="90"/>
      <c r="F82" s="90"/>
      <c r="G82" s="91"/>
      <c r="H82" s="28">
        <v>0</v>
      </c>
    </row>
    <row r="83" spans="1:8" ht="24.75" customHeight="1">
      <c r="A83" s="80" t="s">
        <v>50</v>
      </c>
      <c r="B83" s="81"/>
      <c r="C83" s="81"/>
      <c r="D83" s="81"/>
      <c r="E83" s="81"/>
      <c r="F83" s="81"/>
      <c r="G83" s="82"/>
      <c r="H83" s="28">
        <v>0</v>
      </c>
    </row>
    <row r="84" spans="1:8" ht="47.25" customHeight="1">
      <c r="A84" s="86" t="s">
        <v>78</v>
      </c>
      <c r="B84" s="87"/>
      <c r="C84" s="87"/>
      <c r="D84" s="87"/>
      <c r="E84" s="87"/>
      <c r="F84" s="87"/>
      <c r="G84" s="88"/>
      <c r="H84" s="39">
        <f>550+199.28+225</f>
        <v>974.28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H80+H81+H82+H83+H84</f>
        <v>974.28</v>
      </c>
    </row>
    <row r="86" ht="12.75">
      <c r="H86" s="33"/>
    </row>
    <row r="88" ht="12.75">
      <c r="A88" t="s">
        <v>61</v>
      </c>
    </row>
  </sheetData>
  <sheetProtection/>
  <mergeCells count="48">
    <mergeCell ref="A31:G31"/>
    <mergeCell ref="A37:G37"/>
    <mergeCell ref="A26:G26"/>
    <mergeCell ref="A27:G27"/>
    <mergeCell ref="A28:G28"/>
    <mergeCell ref="A29:G29"/>
    <mergeCell ref="A35:G35"/>
    <mergeCell ref="A36:G36"/>
    <mergeCell ref="A32:G32"/>
    <mergeCell ref="A33:G33"/>
    <mergeCell ref="A44:G44"/>
    <mergeCell ref="A51:G51"/>
    <mergeCell ref="A41:G41"/>
    <mergeCell ref="A42:G42"/>
    <mergeCell ref="A65:G65"/>
    <mergeCell ref="A47:G47"/>
    <mergeCell ref="A1:H1"/>
    <mergeCell ref="A2:H2"/>
    <mergeCell ref="A48:G48"/>
    <mergeCell ref="A45:G45"/>
    <mergeCell ref="A46:G46"/>
    <mergeCell ref="A30:G30"/>
    <mergeCell ref="A39:H39"/>
    <mergeCell ref="A43:G43"/>
    <mergeCell ref="A34:G34"/>
    <mergeCell ref="A74:G74"/>
    <mergeCell ref="A75:G75"/>
    <mergeCell ref="A63:H63"/>
    <mergeCell ref="A58:G58"/>
    <mergeCell ref="A59:G59"/>
    <mergeCell ref="A66:G66"/>
    <mergeCell ref="A68:G68"/>
    <mergeCell ref="A69:G69"/>
    <mergeCell ref="A67:G67"/>
    <mergeCell ref="A81:G81"/>
    <mergeCell ref="A83:G83"/>
    <mergeCell ref="A84:G84"/>
    <mergeCell ref="A82:G82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Admin</cp:lastModifiedBy>
  <cp:lastPrinted>2011-12-12T13:03:10Z</cp:lastPrinted>
  <dcterms:created xsi:type="dcterms:W3CDTF">2008-05-04T04:13:06Z</dcterms:created>
  <dcterms:modified xsi:type="dcterms:W3CDTF">2015-04-02T05:52:12Z</dcterms:modified>
  <cp:category/>
  <cp:version/>
  <cp:contentType/>
  <cp:contentStatus/>
</cp:coreProperties>
</file>