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<sst xmlns="http://schemas.openxmlformats.org/spreadsheetml/2006/main" count="76" uniqueCount="66">
  <si>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Утверждена общим собранием членов ТСЖ "Банкир"</t>
  </si>
  <si>
    <t>Общая площадь</t>
  </si>
  <si>
    <t>Товарищество собственников жилья "Банкир"</t>
  </si>
  <si>
    <t>ПЛАН</t>
  </si>
  <si>
    <t>В РУБЛЯХ</t>
  </si>
  <si>
    <t>месяц</t>
  </si>
  <si>
    <t>год</t>
  </si>
  <si>
    <t>1.</t>
  </si>
  <si>
    <t>Планируемое поступление обязательных платежей собственников помещений</t>
  </si>
  <si>
    <t>2.</t>
  </si>
  <si>
    <t>Планируемые доходы от хозяйственной деятельности</t>
  </si>
  <si>
    <t>3.</t>
  </si>
  <si>
    <t>ИТОГО</t>
  </si>
  <si>
    <t>РАСХОДЫ</t>
  </si>
  <si>
    <t>Оплата труда по гражданско-правовым договорам</t>
  </si>
  <si>
    <t>Работа с неплательщиками ЖКУ (предъявление исков, представительство в судах, госпошлина)</t>
  </si>
  <si>
    <t>Налог на УСН (налог с юридического лица)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</si>
  <si>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</si>
  <si>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</si>
  <si>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</si>
  <si>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</si>
  <si>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Техническое обслуживание лифта (ООО "ТЛК")</t>
  </si>
  <si>
    <t>Правление ТСЖ</t>
  </si>
  <si>
    <t>Планируемое поступление средств от ИКА, НТС, Вымпелком</t>
  </si>
  <si>
    <t>Тариф</t>
  </si>
  <si>
    <t>ФАКТ</t>
  </si>
  <si>
    <t>Тех.обслуживание общего домофона (СЦ "Визит")</t>
  </si>
  <si>
    <t>Обслуживание автоматического привода (СЦ "Визит")</t>
  </si>
  <si>
    <t>12 м-ев</t>
  </si>
  <si>
    <t>4.</t>
  </si>
  <si>
    <t>Возврат дебиторской задолженности и авансовых платежей</t>
  </si>
  <si>
    <t>ИТОГО: Доходы  - расходы</t>
  </si>
  <si>
    <t>Оплата труда по трудовому договору (с отпускными)</t>
  </si>
  <si>
    <t>Предполагаемая дебиторская задолженность</t>
  </si>
  <si>
    <t>Организационно-эксплуатационные расходы (канцелярия, подписка, почтовые, телефонные, транспортные расходы, картриджи, обслуживание программы, орг.техники)</t>
  </si>
  <si>
    <t>4250,72 м2</t>
  </si>
  <si>
    <t>смета доходов и расходов ТСЖ на 2020 год</t>
  </si>
  <si>
    <t>Обязательные платежи по заработной плате (ПФР+ФСС-30,2%)</t>
  </si>
  <si>
    <r>
      <t xml:space="preserve">1. ДОХОДЫ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</si>
  <si>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 Расходы на управление многоквартирным домом</t>
  </si>
  <si>
    <t>2.1.1.</t>
  </si>
  <si>
    <t>2.1.2.</t>
  </si>
  <si>
    <t>2.1.4.</t>
  </si>
  <si>
    <t>2.1. Расходы на содержание жилья</t>
  </si>
  <si>
    <t>Обслуживание прибора учета тепла (ООО "ТехноТерм")</t>
  </si>
  <si>
    <t>Техническое обслуживание электроустановок МКД (ООО "ЭлМон")</t>
  </si>
  <si>
    <t>2.1.5.</t>
  </si>
  <si>
    <t>2.1.6.</t>
  </si>
  <si>
    <t>2.1.7.</t>
  </si>
  <si>
    <t>2.1.8.</t>
  </si>
  <si>
    <t>2.1.9.</t>
  </si>
  <si>
    <t>2.1.10.</t>
  </si>
  <si>
    <t>Механизированная уборка снега ( ИП Исаева О.Н.)</t>
  </si>
  <si>
    <t>2.1.11.</t>
  </si>
  <si>
    <t>2.1.12.</t>
  </si>
  <si>
    <t xml:space="preserve">Непредвиденные расходы </t>
  </si>
  <si>
    <t>2.1.13.</t>
  </si>
  <si>
    <t>2.1.14.</t>
  </si>
  <si>
    <t>Обслуживание видеонаблюдения (ООО "Видеосервис")</t>
  </si>
  <si>
    <t>ИТОГО РАСХОДОВ П2+П2.1</t>
  </si>
  <si>
    <t>Благоустройство территории (озеленение, грунт, изготовление клумб, кашпо, рассада, новогодние мероприятия)</t>
  </si>
  <si>
    <t>ОБЩИЙ ТАРИФ:</t>
  </si>
  <si>
    <t>ПРОЕКТ СМЕТЫ  ДОХОДОВ И РАСХОДОВ НА 2021 ГОД</t>
  </si>
  <si>
    <t>остаток средств на 01.01.2021   121068,37 руб.</t>
  </si>
  <si>
    <t>ПРЕДПОЛАГАЕМЫЙ ОСТАТОК НА 01.01.2022г</t>
  </si>
  <si>
    <t xml:space="preserve">Содержание придомовой территории (дворник)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</si>
</sst>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K46" sqref="K46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625" style="1" customWidth="1"/>
    <col min="7" max="7" width="9.625" style="1" bestFit="1" customWidth="1"/>
    <col min="8" max="8" width="12.625" style="1" customWidth="1"/>
    <col min="9" max="9" width="0" style="1" hidden="1" customWidth="1"/>
    <col min="10" max="16384" width="9.125" style="1" customWidth="1"/>
  </cols>
  <sheetData>
    <row r="1" spans="5:9" ht="11.25">
      <c r="E1" s="46" t="s">
        <v>0</v>
      </c>
      <c r="F1" s="46"/>
      <c r="G1" s="46"/>
      <c r="H1" s="46"/>
      <c r="I1" s="46"/>
    </row>
    <row r="2" spans="5:9" ht="11.25">
      <c r="E2" s="46"/>
      <c r="F2" s="46"/>
      <c r="G2" s="46"/>
      <c r="H2" s="46"/>
      <c r="I2" s="46"/>
    </row>
    <row r="4" ht="11.25">
      <c r="C4" s="4" t="s">
        <v>62</v>
      </c>
    </row>
    <row r="5" spans="1:3" ht="12" thickBot="1">
      <c r="A5" s="1" t="s">
        <v>1</v>
      </c>
      <c r="C5" s="1" t="s">
        <v>35</v>
      </c>
    </row>
    <row r="6" spans="6:9" ht="12" thickBot="1">
      <c r="F6" s="47" t="s">
        <v>63</v>
      </c>
      <c r="G6" s="48"/>
      <c r="H6" s="48"/>
      <c r="I6" s="49"/>
    </row>
    <row r="8" spans="2:9" ht="11.25">
      <c r="B8" s="3" t="s">
        <v>2</v>
      </c>
      <c r="G8" s="21" t="s">
        <v>3</v>
      </c>
      <c r="H8" s="21"/>
      <c r="I8" s="6" t="s">
        <v>25</v>
      </c>
    </row>
    <row r="9" spans="2:9" ht="11.25">
      <c r="B9" s="3" t="s">
        <v>36</v>
      </c>
      <c r="G9" s="25" t="s">
        <v>4</v>
      </c>
      <c r="H9" s="25"/>
      <c r="I9" s="10" t="s">
        <v>4</v>
      </c>
    </row>
    <row r="10" spans="1:9" ht="12.75" customHeight="1">
      <c r="A10" s="22" t="s">
        <v>38</v>
      </c>
      <c r="B10" s="22"/>
      <c r="C10" s="22"/>
      <c r="D10" s="22"/>
      <c r="E10" s="22"/>
      <c r="F10" s="22"/>
      <c r="G10" s="39" t="s">
        <v>5</v>
      </c>
      <c r="H10" s="39" t="s">
        <v>28</v>
      </c>
      <c r="I10" s="9">
        <v>2020</v>
      </c>
    </row>
    <row r="11" spans="1:9" ht="13.5" customHeight="1">
      <c r="A11" s="22"/>
      <c r="B11" s="22"/>
      <c r="C11" s="22"/>
      <c r="D11" s="22"/>
      <c r="E11" s="22"/>
      <c r="F11" s="22"/>
      <c r="G11" s="39"/>
      <c r="H11" s="39"/>
      <c r="I11" s="6" t="s">
        <v>6</v>
      </c>
    </row>
    <row r="12" spans="1:9" ht="11.25">
      <c r="A12" s="21" t="s">
        <v>7</v>
      </c>
      <c r="B12" s="33" t="s">
        <v>8</v>
      </c>
      <c r="C12" s="33"/>
      <c r="D12" s="33"/>
      <c r="E12" s="33"/>
      <c r="F12" s="33"/>
      <c r="G12" s="21"/>
      <c r="H12" s="21"/>
      <c r="I12" s="7"/>
    </row>
    <row r="13" spans="1:9" ht="11.25">
      <c r="A13" s="21"/>
      <c r="B13" s="33"/>
      <c r="C13" s="33"/>
      <c r="D13" s="33"/>
      <c r="E13" s="33"/>
      <c r="F13" s="33"/>
      <c r="G13" s="13"/>
      <c r="H13" s="12">
        <v>1084445</v>
      </c>
      <c r="I13" s="6"/>
    </row>
    <row r="14" spans="1:9" ht="11.25">
      <c r="A14" s="6" t="s">
        <v>9</v>
      </c>
      <c r="B14" s="8" t="s">
        <v>10</v>
      </c>
      <c r="C14" s="8"/>
      <c r="D14" s="8"/>
      <c r="E14" s="8"/>
      <c r="F14" s="8"/>
      <c r="G14" s="7"/>
      <c r="H14" s="12">
        <v>861000</v>
      </c>
      <c r="I14" s="6"/>
    </row>
    <row r="15" spans="1:9" ht="11.25">
      <c r="A15" s="6" t="s">
        <v>11</v>
      </c>
      <c r="B15" s="8" t="s">
        <v>23</v>
      </c>
      <c r="C15" s="8"/>
      <c r="D15" s="8"/>
      <c r="E15" s="8"/>
      <c r="F15" s="8"/>
      <c r="G15" s="7"/>
      <c r="H15" s="12">
        <v>25200</v>
      </c>
      <c r="I15" s="6"/>
    </row>
    <row r="16" spans="1:9" ht="11.25">
      <c r="A16" s="6" t="s">
        <v>29</v>
      </c>
      <c r="B16" s="8" t="s">
        <v>30</v>
      </c>
      <c r="C16" s="8"/>
      <c r="D16" s="8"/>
      <c r="E16" s="8"/>
      <c r="F16" s="8"/>
      <c r="G16" s="7"/>
      <c r="H16" s="12">
        <v>928024</v>
      </c>
      <c r="I16" s="6"/>
    </row>
    <row r="17" spans="1:9" ht="11.25">
      <c r="A17" s="2"/>
      <c r="B17" s="38" t="s">
        <v>12</v>
      </c>
      <c r="C17" s="38"/>
      <c r="D17" s="38"/>
      <c r="E17" s="38"/>
      <c r="F17" s="38"/>
      <c r="H17" s="5">
        <f>H13+H14+H15+H16</f>
        <v>2898669</v>
      </c>
      <c r="I17" s="5"/>
    </row>
    <row r="18" spans="1:9" ht="11.25">
      <c r="A18" s="2"/>
      <c r="B18" s="42" t="s">
        <v>39</v>
      </c>
      <c r="C18" s="42"/>
      <c r="D18" s="42"/>
      <c r="E18" s="42"/>
      <c r="F18" s="43"/>
      <c r="G18" s="39" t="s">
        <v>13</v>
      </c>
      <c r="H18" s="39"/>
      <c r="I18" s="6"/>
    </row>
    <row r="19" spans="1:9" ht="11.25">
      <c r="A19" s="2"/>
      <c r="B19" s="44"/>
      <c r="C19" s="44"/>
      <c r="D19" s="44"/>
      <c r="E19" s="44"/>
      <c r="F19" s="45"/>
      <c r="G19" s="9" t="s">
        <v>5</v>
      </c>
      <c r="H19" s="9" t="s">
        <v>6</v>
      </c>
      <c r="I19" s="6"/>
    </row>
    <row r="20" spans="1:9" ht="14.25" customHeight="1">
      <c r="A20" s="6" t="s">
        <v>17</v>
      </c>
      <c r="B20" s="30" t="s">
        <v>32</v>
      </c>
      <c r="C20" s="31"/>
      <c r="D20" s="31"/>
      <c r="E20" s="31"/>
      <c r="F20" s="32"/>
      <c r="G20" s="6">
        <f>10747+8851+8218+4425</f>
        <v>32241</v>
      </c>
      <c r="H20" s="6">
        <f>G20*13</f>
        <v>419133</v>
      </c>
      <c r="I20" s="6"/>
    </row>
    <row r="21" spans="1:9" ht="11.25">
      <c r="A21" s="6" t="s">
        <v>19</v>
      </c>
      <c r="B21" s="7" t="s">
        <v>14</v>
      </c>
      <c r="C21" s="7"/>
      <c r="D21" s="7"/>
      <c r="E21" s="7"/>
      <c r="F21" s="7"/>
      <c r="G21" s="6">
        <f>25300+9196</f>
        <v>34496</v>
      </c>
      <c r="H21" s="6">
        <f>G21*12</f>
        <v>413952</v>
      </c>
      <c r="I21" s="6"/>
    </row>
    <row r="22" spans="1:9" ht="11.25" customHeight="1">
      <c r="A22" s="17" t="s">
        <v>20</v>
      </c>
      <c r="B22" s="7" t="s">
        <v>37</v>
      </c>
      <c r="C22" s="16"/>
      <c r="D22" s="16"/>
      <c r="E22" s="16"/>
      <c r="F22" s="16"/>
      <c r="G22" s="6">
        <v>18189</v>
      </c>
      <c r="H22" s="6">
        <v>251600</v>
      </c>
      <c r="I22" s="10"/>
    </row>
    <row r="23" spans="1:9" ht="11.25" customHeight="1">
      <c r="A23" s="17"/>
      <c r="B23" s="38" t="s">
        <v>12</v>
      </c>
      <c r="C23" s="38"/>
      <c r="D23" s="38"/>
      <c r="E23" s="38"/>
      <c r="F23" s="38"/>
      <c r="H23" s="5">
        <f>H20+H21+H22</f>
        <v>1084685</v>
      </c>
      <c r="I23" s="10"/>
    </row>
    <row r="24" spans="1:9" ht="11.25" customHeight="1">
      <c r="A24" s="17"/>
      <c r="B24" s="34" t="s">
        <v>24</v>
      </c>
      <c r="C24" s="34"/>
      <c r="D24" s="34"/>
      <c r="E24" s="34"/>
      <c r="F24" s="34"/>
      <c r="H24" s="14">
        <f>H23/4250.72/12</f>
        <v>21.26473083775611</v>
      </c>
      <c r="I24" s="10"/>
    </row>
    <row r="25" spans="1:9" ht="11.25" customHeight="1">
      <c r="A25" s="17"/>
      <c r="B25" s="42" t="s">
        <v>43</v>
      </c>
      <c r="C25" s="42"/>
      <c r="D25" s="42"/>
      <c r="E25" s="42"/>
      <c r="F25" s="43"/>
      <c r="G25" s="39" t="s">
        <v>13</v>
      </c>
      <c r="H25" s="39"/>
      <c r="I25" s="10"/>
    </row>
    <row r="26" spans="1:9" ht="11.25" customHeight="1">
      <c r="A26" s="17"/>
      <c r="B26" s="44"/>
      <c r="C26" s="44"/>
      <c r="D26" s="44"/>
      <c r="E26" s="44"/>
      <c r="F26" s="45"/>
      <c r="G26" s="9" t="s">
        <v>5</v>
      </c>
      <c r="H26" s="9" t="s">
        <v>6</v>
      </c>
      <c r="I26" s="10"/>
    </row>
    <row r="27" spans="1:9" ht="11.25" customHeight="1">
      <c r="A27" s="23" t="s">
        <v>40</v>
      </c>
      <c r="B27" s="30" t="s">
        <v>26</v>
      </c>
      <c r="C27" s="31"/>
      <c r="D27" s="31"/>
      <c r="E27" s="31"/>
      <c r="F27" s="32"/>
      <c r="G27" s="25">
        <v>866</v>
      </c>
      <c r="H27" s="25">
        <f>G27*12</f>
        <v>10392</v>
      </c>
      <c r="I27" s="10"/>
    </row>
    <row r="28" spans="1:9" ht="11.25" customHeight="1">
      <c r="A28" s="24"/>
      <c r="B28" s="27" t="s">
        <v>27</v>
      </c>
      <c r="C28" s="28"/>
      <c r="D28" s="28"/>
      <c r="E28" s="28"/>
      <c r="F28" s="29"/>
      <c r="G28" s="26"/>
      <c r="H28" s="26"/>
      <c r="I28" s="10"/>
    </row>
    <row r="29" spans="1:9" ht="11.25" customHeight="1">
      <c r="A29" s="17" t="s">
        <v>41</v>
      </c>
      <c r="B29" s="27" t="s">
        <v>21</v>
      </c>
      <c r="C29" s="28"/>
      <c r="D29" s="28"/>
      <c r="E29" s="28"/>
      <c r="F29" s="29"/>
      <c r="G29" s="6">
        <v>6500</v>
      </c>
      <c r="H29" s="6">
        <f>G29*12</f>
        <v>78000</v>
      </c>
      <c r="I29" s="10"/>
    </row>
    <row r="30" spans="1:9" ht="11.25" customHeight="1">
      <c r="A30" s="17" t="s">
        <v>42</v>
      </c>
      <c r="B30" s="30" t="s">
        <v>44</v>
      </c>
      <c r="C30" s="31"/>
      <c r="D30" s="31"/>
      <c r="E30" s="31"/>
      <c r="F30" s="32"/>
      <c r="G30" s="6">
        <v>3000</v>
      </c>
      <c r="H30" s="6">
        <f>G30*12</f>
        <v>36000</v>
      </c>
      <c r="I30" s="10"/>
    </row>
    <row r="31" spans="1:9" ht="11.25" customHeight="1">
      <c r="A31" s="17" t="s">
        <v>46</v>
      </c>
      <c r="B31" s="30" t="s">
        <v>58</v>
      </c>
      <c r="C31" s="31"/>
      <c r="D31" s="31"/>
      <c r="E31" s="31"/>
      <c r="F31" s="32"/>
      <c r="G31" s="6">
        <v>4129</v>
      </c>
      <c r="H31" s="6">
        <f>G31*12</f>
        <v>49548</v>
      </c>
      <c r="I31" s="10"/>
    </row>
    <row r="32" spans="1:9" ht="11.25" customHeight="1">
      <c r="A32" s="17" t="s">
        <v>47</v>
      </c>
      <c r="B32" s="30" t="s">
        <v>45</v>
      </c>
      <c r="C32" s="31"/>
      <c r="D32" s="31"/>
      <c r="E32" s="31"/>
      <c r="F32" s="32"/>
      <c r="G32" s="6">
        <v>417</v>
      </c>
      <c r="H32" s="6">
        <v>5000</v>
      </c>
      <c r="I32" s="10"/>
    </row>
    <row r="33" spans="1:9" ht="11.25" customHeight="1">
      <c r="A33" s="17" t="s">
        <v>48</v>
      </c>
      <c r="B33" s="27" t="s">
        <v>16</v>
      </c>
      <c r="C33" s="28"/>
      <c r="D33" s="28"/>
      <c r="E33" s="28"/>
      <c r="F33" s="29"/>
      <c r="G33" s="6">
        <v>1000</v>
      </c>
      <c r="H33" s="6">
        <v>12000</v>
      </c>
      <c r="I33" s="10"/>
    </row>
    <row r="34" spans="1:9" ht="10.5" customHeight="1">
      <c r="A34" s="23" t="s">
        <v>49</v>
      </c>
      <c r="B34" s="33" t="s">
        <v>15</v>
      </c>
      <c r="C34" s="33"/>
      <c r="D34" s="33"/>
      <c r="E34" s="33"/>
      <c r="F34" s="33"/>
      <c r="G34" s="25">
        <v>833</v>
      </c>
      <c r="H34" s="25">
        <v>10000</v>
      </c>
      <c r="I34" s="10"/>
    </row>
    <row r="35" spans="1:9" ht="10.5" customHeight="1">
      <c r="A35" s="24"/>
      <c r="B35" s="33"/>
      <c r="C35" s="33"/>
      <c r="D35" s="33"/>
      <c r="E35" s="33"/>
      <c r="F35" s="33"/>
      <c r="G35" s="26"/>
      <c r="H35" s="26"/>
      <c r="I35" s="10"/>
    </row>
    <row r="36" spans="1:9" ht="12.75" customHeight="1">
      <c r="A36" s="25" t="s">
        <v>50</v>
      </c>
      <c r="B36" s="33" t="s">
        <v>34</v>
      </c>
      <c r="C36" s="33"/>
      <c r="D36" s="33"/>
      <c r="E36" s="33"/>
      <c r="F36" s="33"/>
      <c r="G36" s="25">
        <v>4583</v>
      </c>
      <c r="H36" s="25">
        <v>55000</v>
      </c>
      <c r="I36" s="6"/>
    </row>
    <row r="37" spans="1:9" ht="22.5" customHeight="1">
      <c r="A37" s="26"/>
      <c r="B37" s="33"/>
      <c r="C37" s="33"/>
      <c r="D37" s="33"/>
      <c r="E37" s="33"/>
      <c r="F37" s="33"/>
      <c r="G37" s="26"/>
      <c r="H37" s="26"/>
      <c r="I37" s="6"/>
    </row>
    <row r="38" spans="1:9" ht="24.75" customHeight="1">
      <c r="A38" s="6" t="s">
        <v>51</v>
      </c>
      <c r="B38" s="30" t="s">
        <v>18</v>
      </c>
      <c r="C38" s="31"/>
      <c r="D38" s="31"/>
      <c r="E38" s="31"/>
      <c r="F38" s="32"/>
      <c r="G38" s="6"/>
      <c r="H38" s="6">
        <v>10000</v>
      </c>
      <c r="I38" s="6"/>
    </row>
    <row r="39" spans="1:9" ht="15" customHeight="1">
      <c r="A39" s="6" t="s">
        <v>53</v>
      </c>
      <c r="B39" s="27" t="s">
        <v>52</v>
      </c>
      <c r="C39" s="28"/>
      <c r="D39" s="28"/>
      <c r="E39" s="28"/>
      <c r="F39" s="29"/>
      <c r="G39" s="6"/>
      <c r="H39" s="6">
        <v>60000</v>
      </c>
      <c r="I39" s="6"/>
    </row>
    <row r="40" spans="1:9" ht="23.25" customHeight="1">
      <c r="A40" s="6" t="s">
        <v>54</v>
      </c>
      <c r="B40" s="30" t="s">
        <v>60</v>
      </c>
      <c r="C40" s="31"/>
      <c r="D40" s="31"/>
      <c r="E40" s="31"/>
      <c r="F40" s="32"/>
      <c r="G40" s="6"/>
      <c r="H40" s="6">
        <f>40000+50800</f>
        <v>90800</v>
      </c>
      <c r="I40" s="6"/>
    </row>
    <row r="41" spans="1:9" ht="12.75" customHeight="1" hidden="1">
      <c r="A41" s="6" t="s">
        <v>56</v>
      </c>
      <c r="B41" s="30" t="s">
        <v>65</v>
      </c>
      <c r="C41" s="31"/>
      <c r="D41" s="31"/>
      <c r="E41" s="31"/>
      <c r="F41" s="32"/>
      <c r="G41" s="6"/>
      <c r="H41" s="6">
        <v>0</v>
      </c>
      <c r="I41" s="6"/>
    </row>
    <row r="42" spans="1:9" ht="12" customHeight="1">
      <c r="A42" s="6" t="s">
        <v>56</v>
      </c>
      <c r="B42" s="40" t="s">
        <v>55</v>
      </c>
      <c r="C42" s="41"/>
      <c r="D42" s="41"/>
      <c r="E42" s="41"/>
      <c r="F42" s="20"/>
      <c r="G42" s="6"/>
      <c r="H42" s="6">
        <v>60000</v>
      </c>
      <c r="I42" s="6"/>
    </row>
    <row r="43" spans="1:9" ht="12.75" customHeight="1">
      <c r="A43" s="6" t="s">
        <v>57</v>
      </c>
      <c r="B43" s="40" t="s">
        <v>33</v>
      </c>
      <c r="C43" s="41"/>
      <c r="D43" s="41"/>
      <c r="E43" s="41"/>
      <c r="F43" s="20"/>
      <c r="G43" s="6"/>
      <c r="H43" s="6">
        <v>475000</v>
      </c>
      <c r="I43" s="6"/>
    </row>
    <row r="44" spans="1:10" ht="11.25">
      <c r="A44" s="2"/>
      <c r="B44" s="38" t="s">
        <v>12</v>
      </c>
      <c r="C44" s="38"/>
      <c r="D44" s="38"/>
      <c r="E44" s="38"/>
      <c r="F44" s="38"/>
      <c r="H44" s="5">
        <f>H27+H29+H30+H31+H32+H33+H34+H36+H38+H39+H40+H41+H42</f>
        <v>476740</v>
      </c>
      <c r="I44" s="5"/>
      <c r="J44" s="5"/>
    </row>
    <row r="45" spans="1:10" ht="11.25">
      <c r="A45" s="2"/>
      <c r="B45" s="34" t="s">
        <v>24</v>
      </c>
      <c r="C45" s="34"/>
      <c r="D45" s="34"/>
      <c r="E45" s="34"/>
      <c r="F45" s="34"/>
      <c r="H45" s="14">
        <f>H44/4262/12</f>
        <v>9.321523541373377</v>
      </c>
      <c r="I45" s="11"/>
      <c r="J45" s="5"/>
    </row>
    <row r="46" spans="1:9" ht="11.25">
      <c r="A46" s="7"/>
      <c r="B46" s="39" t="s">
        <v>59</v>
      </c>
      <c r="C46" s="39"/>
      <c r="D46" s="39"/>
      <c r="E46" s="39"/>
      <c r="F46" s="39"/>
      <c r="G46" s="7"/>
      <c r="H46" s="9">
        <f>H23+H44</f>
        <v>1561425</v>
      </c>
      <c r="I46" s="9"/>
    </row>
    <row r="47" spans="1:9" ht="11.25">
      <c r="A47" s="7"/>
      <c r="B47" s="35" t="s">
        <v>61</v>
      </c>
      <c r="C47" s="36"/>
      <c r="D47" s="36"/>
      <c r="E47" s="36"/>
      <c r="F47" s="37"/>
      <c r="G47" s="7"/>
      <c r="H47" s="15">
        <f>H24+H45</f>
        <v>30.58625437912949</v>
      </c>
      <c r="I47" s="9"/>
    </row>
    <row r="48" spans="1:9" ht="11.25">
      <c r="A48" s="6"/>
      <c r="B48" s="39" t="s">
        <v>31</v>
      </c>
      <c r="C48" s="39"/>
      <c r="D48" s="39"/>
      <c r="E48" s="39"/>
      <c r="F48" s="39"/>
      <c r="G48" s="7"/>
      <c r="H48" s="9">
        <f>H17-H46</f>
        <v>1337244</v>
      </c>
      <c r="I48" s="9"/>
    </row>
    <row r="49" spans="2:9" ht="11.25">
      <c r="B49" s="50" t="s">
        <v>64</v>
      </c>
      <c r="C49" s="50"/>
      <c r="D49" s="50"/>
      <c r="E49" s="50"/>
      <c r="F49" s="50"/>
      <c r="H49" s="5">
        <f>121068.37+H48-H43</f>
        <v>983312.3700000001</v>
      </c>
      <c r="I49" s="2"/>
    </row>
    <row r="51" ht="11.25">
      <c r="B51" s="1" t="s">
        <v>22</v>
      </c>
    </row>
    <row r="53" spans="1:10" s="18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19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19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s="19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19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19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19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19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sheetProtection/>
  <mergeCells count="49">
    <mergeCell ref="G9:H9"/>
    <mergeCell ref="G10:G11"/>
    <mergeCell ref="B49:F49"/>
    <mergeCell ref="B42:F42"/>
    <mergeCell ref="B48:F48"/>
    <mergeCell ref="G27:G28"/>
    <mergeCell ref="H27:H28"/>
    <mergeCell ref="G18:H18"/>
    <mergeCell ref="B18:F19"/>
    <mergeCell ref="B20:F20"/>
    <mergeCell ref="E1:I1"/>
    <mergeCell ref="E2:I2"/>
    <mergeCell ref="F6:I6"/>
    <mergeCell ref="G8:H8"/>
    <mergeCell ref="G25:H25"/>
    <mergeCell ref="H10:H11"/>
    <mergeCell ref="B12:F13"/>
    <mergeCell ref="G12:H12"/>
    <mergeCell ref="B17:F17"/>
    <mergeCell ref="A10:F11"/>
    <mergeCell ref="A12:A13"/>
    <mergeCell ref="B23:F23"/>
    <mergeCell ref="B25:F26"/>
    <mergeCell ref="B24:F24"/>
    <mergeCell ref="B45:F45"/>
    <mergeCell ref="B47:F47"/>
    <mergeCell ref="B38:F38"/>
    <mergeCell ref="B39:F39"/>
    <mergeCell ref="B40:F40"/>
    <mergeCell ref="B44:F44"/>
    <mergeCell ref="B46:F46"/>
    <mergeCell ref="B43:F43"/>
    <mergeCell ref="B41:F41"/>
    <mergeCell ref="G36:G37"/>
    <mergeCell ref="H36:H37"/>
    <mergeCell ref="B33:F33"/>
    <mergeCell ref="B34:F35"/>
    <mergeCell ref="G34:G35"/>
    <mergeCell ref="H34:H35"/>
    <mergeCell ref="B36:F37"/>
    <mergeCell ref="A27:A28"/>
    <mergeCell ref="A34:A35"/>
    <mergeCell ref="A36:A37"/>
    <mergeCell ref="B29:F29"/>
    <mergeCell ref="B30:F30"/>
    <mergeCell ref="B32:F32"/>
    <mergeCell ref="B27:F27"/>
    <mergeCell ref="B28:F28"/>
    <mergeCell ref="B31:F3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:E9"/>
    </sheetView>
  </sheetViews>
  <sheetFormatPr defaultColWidth="9.00390625" defaultRowHeight="12.75"/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Вера</cp:lastModifiedBy>
  <cp:lastPrinted>2021-06-03T12:35:14Z</cp:lastPrinted>
  <dcterms:created xsi:type="dcterms:W3CDTF">2015-03-01T11:36:28Z</dcterms:created>
  <dcterms:modified xsi:type="dcterms:W3CDTF">2021-06-03T12:37:16Z</dcterms:modified>
  <cp:category/>
  <cp:version/>
  <cp:contentType/>
  <cp:contentStatus/>
</cp:coreProperties>
</file>