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7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<sst xmlns="http://schemas.openxmlformats.org/spreadsheetml/2006/main" count="115" uniqueCount="103">
  <si>
    <t xml:space="preserve"> СМЕТА  на 2012 год</t>
  </si>
  <si>
    <t>Общая площ.</t>
  </si>
  <si>
    <t>м2</t>
  </si>
  <si>
    <t xml:space="preserve">Товарищество собственников жилья "Банкир" </t>
  </si>
  <si>
    <t xml:space="preserve">П  Л  А  Н  </t>
  </si>
  <si>
    <t>планов</t>
  </si>
  <si>
    <t xml:space="preserve"> смета  доходов и расходов ТСЖ на 2012 год</t>
  </si>
  <si>
    <t>в рублях</t>
  </si>
  <si>
    <t>тариф</t>
  </si>
  <si>
    <r>
      <t xml:space="preserve"> </t>
    </r>
    <r>
      <rPr>
        <b/>
        <sz val="11"/>
        <rFont val="Arial"/>
        <family val="2"/>
      </rPr>
      <t>1</t>
    </r>
    <r>
      <rPr>
        <b/>
        <sz val="10"/>
        <rFont val="Arial"/>
        <family val="2"/>
      </rPr>
      <t>.ДОХОД</t>
    </r>
    <r>
      <rPr>
        <sz val="10"/>
        <rFont val="Arial Cyr"/>
        <family val="0"/>
      </rPr>
      <t xml:space="preserve"> .</t>
    </r>
  </si>
  <si>
    <t xml:space="preserve">на содержание общего имущества многоквартирного дома </t>
  </si>
  <si>
    <t>месяц</t>
  </si>
  <si>
    <t>год</t>
  </si>
  <si>
    <t>Поступление средств от собственников квартир</t>
  </si>
  <si>
    <t>5,70 руб. 1 кв.м х 3330,9 х 12 мес.</t>
  </si>
  <si>
    <t xml:space="preserve">Поступление средств от собственников нежилых  </t>
  </si>
  <si>
    <t xml:space="preserve">помещений ООО "Согласие" </t>
  </si>
  <si>
    <t>5,70 руб. 1 кв.м х 931,1 х 12 мес.</t>
  </si>
  <si>
    <t>И ТОГО ДОХОДОВ</t>
  </si>
  <si>
    <r>
      <t>ПП</t>
    </r>
    <r>
      <rPr>
        <b/>
        <sz val="11"/>
        <rFont val="Arial"/>
        <family val="2"/>
      </rPr>
      <t xml:space="preserve"> 1 </t>
    </r>
    <r>
      <rPr>
        <b/>
        <sz val="10"/>
        <rFont val="Arial"/>
        <family val="2"/>
      </rPr>
      <t>Расходы на управление,содержание</t>
    </r>
  </si>
  <si>
    <t>РАСХОДЫ</t>
  </si>
  <si>
    <t xml:space="preserve">и обслуживание жилищного фонда многоквартирного </t>
  </si>
  <si>
    <t xml:space="preserve"> дома за счет средств собственников</t>
  </si>
  <si>
    <t>1.1.</t>
  </si>
  <si>
    <t>Оплата труда бухгалтер, обязат.начисл.</t>
  </si>
  <si>
    <t>1.2.</t>
  </si>
  <si>
    <t>Оплата труда технички,дворника с обязат начисл.</t>
  </si>
  <si>
    <t>1.3.</t>
  </si>
  <si>
    <t>Организационно-эксплуат.расходы(канцелярские,подписка,</t>
  </si>
  <si>
    <t>почтовые,телефонные,транспортные,услуги банка)</t>
  </si>
  <si>
    <t>1.4.</t>
  </si>
  <si>
    <t>Работа с неплательщиками ЖКУ (оплата услуг юриста)</t>
  </si>
  <si>
    <t xml:space="preserve">И ТОГО: </t>
  </si>
  <si>
    <t>стр.2</t>
  </si>
  <si>
    <t>П  Л  А  Н</t>
  </si>
  <si>
    <t>сложивш</t>
  </si>
  <si>
    <r>
      <t xml:space="preserve">2 </t>
    </r>
    <r>
      <rPr>
        <sz val="10"/>
        <rFont val="Arial Cyr"/>
        <family val="0"/>
      </rPr>
      <t xml:space="preserve">    </t>
    </r>
    <r>
      <rPr>
        <b/>
        <sz val="10"/>
        <rFont val="Arial"/>
        <family val="2"/>
      </rPr>
      <t>Доходы от хозяйственной деятельности</t>
    </r>
  </si>
  <si>
    <t>( аренда частицокольного этажа -договор № 3 от 03.08.2011 г.)</t>
  </si>
  <si>
    <r>
      <t>пп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2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расходы на содержание и обслуживание</t>
    </r>
  </si>
  <si>
    <t>жилищного фонда многоквартирного дома</t>
  </si>
  <si>
    <t>за счет доходов от хозяйственной деятельности ТСЖ</t>
  </si>
  <si>
    <t>2.1.</t>
  </si>
  <si>
    <t>Оплата труда разнорабочему с обязат.начисл.</t>
  </si>
  <si>
    <t>2.2.</t>
  </si>
  <si>
    <t>Вознаграждение труда председателя ТСЖ</t>
  </si>
  <si>
    <t>2.3.</t>
  </si>
  <si>
    <t>Вызов аварийной бригады</t>
  </si>
  <si>
    <t>2.4.</t>
  </si>
  <si>
    <t>Налог на УСН(налог юридического лица)</t>
  </si>
  <si>
    <t>2.5.</t>
  </si>
  <si>
    <t>Обслуживание автоматики насосного оборудования</t>
  </si>
  <si>
    <t>и теплообменников (договор с УК "Стройсоюз")</t>
  </si>
  <si>
    <t>2.6.</t>
  </si>
  <si>
    <t>Материально-технич обеспечение ( хоз.товары,материалы,инстр,</t>
  </si>
  <si>
    <t>оборудование для рабочего,дворника,уборщицы)</t>
  </si>
  <si>
    <t>2.7.</t>
  </si>
  <si>
    <t>Обслуживание лифта (договор)</t>
  </si>
  <si>
    <t>2.8.</t>
  </si>
  <si>
    <t>Обслуживание домофонного оборудования(оплата услуг</t>
  </si>
  <si>
    <t>специализированного предприятия по обслуживанию</t>
  </si>
  <si>
    <t>домофонного оборудования) договор 222 от 17.12.2008 г.</t>
  </si>
  <si>
    <t>2.9.</t>
  </si>
  <si>
    <t>Обслуж.коллектив.прибора учета тепла(дог-р с УК"стройсоюз"</t>
  </si>
  <si>
    <t>2.10.</t>
  </si>
  <si>
    <t>Механизированная уборка снега</t>
  </si>
  <si>
    <t>2.11.</t>
  </si>
  <si>
    <t>Благоустройство территории</t>
  </si>
  <si>
    <t>2.12.</t>
  </si>
  <si>
    <t>Проведение  новогод.меропр.для многокварт.дома и  детей</t>
  </si>
  <si>
    <t>Прочие расходы</t>
  </si>
  <si>
    <t>Расх. имеющие не постоянный характер(выполнение заявок и</t>
  </si>
  <si>
    <t>регламентных работ по общедомовой системе электроснабжения)</t>
  </si>
  <si>
    <t xml:space="preserve">    И ТОГО:        </t>
  </si>
  <si>
    <t>Всего    тариф</t>
  </si>
  <si>
    <t>ПП 3 Текущий ремонт</t>
  </si>
  <si>
    <t>3.1.</t>
  </si>
  <si>
    <t>Обустройство зоны отдыха  с западн.стороны по отд.смете</t>
  </si>
  <si>
    <t>(светильник,трот.плитка,2 лавочки)</t>
  </si>
  <si>
    <t>3.2.</t>
  </si>
  <si>
    <t>Устройство складского помещ.на улице с вост.стороны</t>
  </si>
  <si>
    <t>3.3.</t>
  </si>
  <si>
    <t>Установка стекл.двери еа 10-м этаже</t>
  </si>
  <si>
    <t>3.4.</t>
  </si>
  <si>
    <t>Замена стеклопакета на 3-м этаже</t>
  </si>
  <si>
    <t>3.5.</t>
  </si>
  <si>
    <t>Ремонт козырька над входной дверью (в целях</t>
  </si>
  <si>
    <t>предупреждения образования сосулек) по отдельно сост.смете</t>
  </si>
  <si>
    <t>3.6.</t>
  </si>
  <si>
    <t xml:space="preserve">Установка вытяжной вентиляции в теплоузле(решение общего </t>
  </si>
  <si>
    <t>собр.прот. № 1  от 07.02.2007 г.)по отдельно сост.смете</t>
  </si>
  <si>
    <t>3.7.</t>
  </si>
  <si>
    <t>Ремонт цокольного этажа по отдельно сост.смете</t>
  </si>
  <si>
    <t>3.8.</t>
  </si>
  <si>
    <t>Ограждение вдоль гаражей</t>
  </si>
  <si>
    <t>3.9.</t>
  </si>
  <si>
    <r>
      <t>Ремонт и приобретение основных средств (</t>
    </r>
    <r>
      <rPr>
        <sz val="9"/>
        <rFont val="Arial"/>
        <family val="2"/>
      </rPr>
      <t>копир.техника и другое)</t>
    </r>
  </si>
  <si>
    <t>3.10.</t>
  </si>
  <si>
    <t>Мелкий ремонт подъезда(штукатурка,окраска)</t>
  </si>
  <si>
    <t>3.11.</t>
  </si>
  <si>
    <t>Замена доводчика домофона,рем.распаш.ворот,камер видеонабл</t>
  </si>
  <si>
    <t xml:space="preserve">                                                                               И ТОГО:</t>
  </si>
  <si>
    <t>Непредвиденные расходы</t>
  </si>
  <si>
    <t>Правление ТСЖ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</si>
</sst>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i/>
      <sz val="14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3" xfId="0" applyBorder="1" applyAlignment="1">
      <alignment horizontal="center"/>
    </xf>
    <xf numFmtId="0" fontId="1" fillId="0" borderId="29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16" fontId="0" fillId="0" borderId="17" xfId="0" applyNumberForma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21" xfId="0" applyFont="1" applyBorder="1" applyAlignment="1">
      <alignment horizontal="center"/>
    </xf>
    <xf numFmtId="16" fontId="0" fillId="0" borderId="20" xfId="0" applyNumberFormat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32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1" fillId="0" borderId="21" xfId="0" applyFont="1" applyBorder="1" applyAlignment="1">
      <alignment horizontal="left"/>
    </xf>
    <xf numFmtId="16" fontId="0" fillId="0" borderId="15" xfId="0" applyNumberFormat="1" applyBorder="1" applyAlignment="1">
      <alignment horizontal="right"/>
    </xf>
    <xf numFmtId="0" fontId="7" fillId="0" borderId="3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3" fillId="0" borderId="20" xfId="0" applyFont="1" applyBorder="1" applyAlignment="1">
      <alignment horizontal="left"/>
    </xf>
    <xf numFmtId="16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10"/>
  <sheetViews>
    <sheetView tabSelected="1" workbookViewId="0" topLeftCell="A1">
      <selection activeCell="B15" sqref="B15:G15"/>
    </sheetView>
  </sheetViews>
  <sheetFormatPr defaultColWidth="9.00390625" defaultRowHeight="12.75"/>
  <cols>
    <col min="1" max="1" width="5.75390625" style="0" customWidth="1"/>
    <col min="6" max="6" width="12.25390625" style="0" bestFit="1" customWidth="1"/>
    <col min="8" max="9" width="15.75390625" style="0" customWidth="1"/>
  </cols>
  <sheetData>
    <row r="3" spans="4:9" ht="12.75">
      <c r="D3" s="1"/>
      <c r="E3" s="1"/>
      <c r="F3" s="1"/>
      <c r="G3" s="1"/>
      <c r="H3" s="1"/>
      <c r="I3" s="1"/>
    </row>
    <row r="5" spans="7:9" ht="12.75">
      <c r="G5" s="2"/>
      <c r="H5" s="2"/>
      <c r="I5" s="2"/>
    </row>
    <row r="6" spans="7:9" ht="13.5" thickBot="1">
      <c r="G6" s="2"/>
      <c r="H6" s="2"/>
      <c r="I6" s="2"/>
    </row>
    <row r="7" spans="4:8" ht="19.5" thickBot="1">
      <c r="D7" s="3" t="s">
        <v>0</v>
      </c>
      <c r="E7" s="4"/>
      <c r="F7" s="4"/>
      <c r="G7" s="4"/>
      <c r="H7" s="5"/>
    </row>
    <row r="8" spans="2:5" ht="12.75">
      <c r="B8" t="s">
        <v>1</v>
      </c>
      <c r="D8">
        <v>4262</v>
      </c>
      <c r="E8" t="s">
        <v>2</v>
      </c>
    </row>
    <row r="10" ht="13.5" thickBot="1"/>
    <row r="11" spans="2:10" ht="13.5" thickBot="1">
      <c r="B11" s="2" t="s">
        <v>3</v>
      </c>
      <c r="C11" s="2"/>
      <c r="D11" s="2"/>
      <c r="E11" s="2"/>
      <c r="F11" s="2"/>
      <c r="G11" s="2"/>
      <c r="H11" s="6" t="s">
        <v>4</v>
      </c>
      <c r="I11" s="7"/>
      <c r="J11" s="8" t="s">
        <v>5</v>
      </c>
    </row>
    <row r="12" spans="2:10" ht="13.5" thickBot="1">
      <c r="B12" s="2" t="s">
        <v>6</v>
      </c>
      <c r="C12" s="2"/>
      <c r="D12" s="2"/>
      <c r="E12" s="2"/>
      <c r="F12" s="2"/>
      <c r="G12" s="2"/>
      <c r="H12" s="9" t="s">
        <v>7</v>
      </c>
      <c r="I12" s="10"/>
      <c r="J12" s="11" t="s">
        <v>8</v>
      </c>
    </row>
    <row r="13" spans="1:10" ht="15">
      <c r="A13" s="12" t="s">
        <v>9</v>
      </c>
      <c r="B13" s="13"/>
      <c r="C13" s="13"/>
      <c r="D13" s="13"/>
      <c r="E13" s="13"/>
      <c r="F13" s="13"/>
      <c r="G13" s="14"/>
      <c r="H13" s="15"/>
      <c r="I13" s="16">
        <v>2012</v>
      </c>
      <c r="J13" s="17">
        <v>2012</v>
      </c>
    </row>
    <row r="14" spans="1:10" ht="13.5" thickBot="1">
      <c r="A14" s="18" t="s">
        <v>10</v>
      </c>
      <c r="B14" s="19"/>
      <c r="C14" s="19"/>
      <c r="D14" s="19"/>
      <c r="E14" s="19"/>
      <c r="F14" s="19"/>
      <c r="G14" s="20"/>
      <c r="H14" s="21" t="s">
        <v>11</v>
      </c>
      <c r="I14" s="22" t="s">
        <v>12</v>
      </c>
      <c r="J14" s="11" t="s">
        <v>12</v>
      </c>
    </row>
    <row r="15" spans="1:10" ht="13.5" thickBot="1">
      <c r="A15" s="23">
        <v>1</v>
      </c>
      <c r="B15" s="24" t="s">
        <v>13</v>
      </c>
      <c r="C15" s="24"/>
      <c r="D15" s="24"/>
      <c r="E15" s="24"/>
      <c r="F15" s="24"/>
      <c r="G15" s="25"/>
      <c r="J15" s="26"/>
    </row>
    <row r="16" spans="1:10" ht="13.5" thickBot="1">
      <c r="A16" s="27"/>
      <c r="B16" s="19" t="s">
        <v>14</v>
      </c>
      <c r="C16" s="19"/>
      <c r="D16" s="19"/>
      <c r="E16" s="19"/>
      <c r="F16" s="19"/>
      <c r="G16" s="20"/>
      <c r="H16" s="28">
        <v>18966</v>
      </c>
      <c r="I16" s="29">
        <f>H16*12</f>
        <v>227592</v>
      </c>
      <c r="J16" s="30"/>
    </row>
    <row r="17" spans="1:10" ht="12.75">
      <c r="A17" s="27">
        <v>2</v>
      </c>
      <c r="B17" s="24" t="s">
        <v>15</v>
      </c>
      <c r="C17" s="24"/>
      <c r="D17" s="24"/>
      <c r="E17" s="24"/>
      <c r="F17" s="24"/>
      <c r="G17" s="25"/>
      <c r="J17" s="30"/>
    </row>
    <row r="18" spans="1:10" ht="13.5" thickBot="1">
      <c r="A18" s="27"/>
      <c r="B18" s="31" t="s">
        <v>16</v>
      </c>
      <c r="C18" s="31"/>
      <c r="D18" s="31"/>
      <c r="E18" s="31"/>
      <c r="F18" s="31"/>
      <c r="G18" s="32"/>
      <c r="J18" s="30"/>
    </row>
    <row r="19" spans="1:10" ht="13.5" thickBot="1">
      <c r="A19" s="27"/>
      <c r="B19" s="19" t="s">
        <v>17</v>
      </c>
      <c r="C19" s="19"/>
      <c r="D19" s="19"/>
      <c r="E19" s="19"/>
      <c r="F19" s="19"/>
      <c r="G19" s="20"/>
      <c r="H19" s="33">
        <f>24268-H16</f>
        <v>5302</v>
      </c>
      <c r="I19" s="34">
        <f>H19*12</f>
        <v>63624</v>
      </c>
      <c r="J19" s="30"/>
    </row>
    <row r="20" spans="1:10" ht="13.5" thickBot="1">
      <c r="A20" s="27"/>
      <c r="B20" s="35" t="s">
        <v>18</v>
      </c>
      <c r="C20" s="35"/>
      <c r="D20" s="35"/>
      <c r="E20" s="35"/>
      <c r="F20" s="35"/>
      <c r="G20" s="35"/>
      <c r="H20" s="36">
        <f>H19+H16</f>
        <v>24268</v>
      </c>
      <c r="I20" s="36">
        <f>I16+I19</f>
        <v>291216</v>
      </c>
      <c r="J20" s="30"/>
    </row>
    <row r="21" spans="1:10" ht="15.75" thickBot="1">
      <c r="A21" s="27"/>
      <c r="B21" s="37"/>
      <c r="C21" s="37"/>
      <c r="D21" s="37"/>
      <c r="E21" s="37"/>
      <c r="F21" s="37"/>
      <c r="G21" s="37"/>
      <c r="H21" s="38"/>
      <c r="I21" s="38"/>
      <c r="J21" s="30"/>
    </row>
    <row r="22" spans="1:10" ht="15.75" thickBot="1">
      <c r="A22" s="27"/>
      <c r="B22" s="39" t="s">
        <v>19</v>
      </c>
      <c r="C22" s="40"/>
      <c r="D22" s="40"/>
      <c r="E22" s="40"/>
      <c r="F22" s="40"/>
      <c r="G22" s="41"/>
      <c r="H22" s="42" t="s">
        <v>20</v>
      </c>
      <c r="I22" s="42"/>
      <c r="J22" s="30"/>
    </row>
    <row r="23" spans="1:10" ht="15.75" thickBot="1">
      <c r="A23" s="27"/>
      <c r="B23" s="37" t="s">
        <v>21</v>
      </c>
      <c r="C23" s="37"/>
      <c r="D23" s="37"/>
      <c r="E23" s="37"/>
      <c r="F23" s="37"/>
      <c r="G23" s="43"/>
      <c r="H23" s="44" t="s">
        <v>11</v>
      </c>
      <c r="I23" s="45" t="s">
        <v>12</v>
      </c>
      <c r="J23" s="30"/>
    </row>
    <row r="24" spans="1:10" ht="15.75" thickBot="1">
      <c r="A24" s="27"/>
      <c r="B24" s="46" t="s">
        <v>22</v>
      </c>
      <c r="C24" s="46"/>
      <c r="D24" s="46"/>
      <c r="E24" s="46"/>
      <c r="F24" s="46"/>
      <c r="G24" s="47"/>
      <c r="H24" s="38"/>
      <c r="I24" s="38"/>
      <c r="J24" s="30"/>
    </row>
    <row r="25" spans="1:10" ht="12.75">
      <c r="A25" s="48" t="s">
        <v>23</v>
      </c>
      <c r="B25" s="49" t="s">
        <v>24</v>
      </c>
      <c r="C25" s="49"/>
      <c r="D25" s="49"/>
      <c r="E25" s="49"/>
      <c r="F25" s="49"/>
      <c r="G25" s="50"/>
      <c r="H25" s="30">
        <v>9309</v>
      </c>
      <c r="I25" s="51">
        <f>H25*12</f>
        <v>111708</v>
      </c>
      <c r="J25" s="30">
        <f>ROUND(H25/4262,2)</f>
        <v>2.18</v>
      </c>
    </row>
    <row r="26" spans="1:10" ht="12.75">
      <c r="A26" s="48" t="s">
        <v>25</v>
      </c>
      <c r="B26" s="49" t="s">
        <v>26</v>
      </c>
      <c r="C26" s="49"/>
      <c r="D26" s="49"/>
      <c r="E26" s="49"/>
      <c r="F26" s="49"/>
      <c r="G26" s="50"/>
      <c r="H26" s="30">
        <v>11711</v>
      </c>
      <c r="I26" s="51">
        <f>H26*12</f>
        <v>140532</v>
      </c>
      <c r="J26" s="30">
        <f>ROUND(H26/4262,2)</f>
        <v>2.75</v>
      </c>
    </row>
    <row r="27" spans="1:10" ht="12.75">
      <c r="A27" s="48" t="s">
        <v>27</v>
      </c>
      <c r="B27" s="49" t="s">
        <v>28</v>
      </c>
      <c r="C27" s="49"/>
      <c r="D27" s="49"/>
      <c r="E27" s="49"/>
      <c r="F27" s="49"/>
      <c r="G27" s="50"/>
      <c r="H27" s="30"/>
      <c r="I27" s="51"/>
      <c r="J27" s="30"/>
    </row>
    <row r="28" spans="1:10" ht="12.75">
      <c r="A28" s="48"/>
      <c r="B28" s="49" t="s">
        <v>29</v>
      </c>
      <c r="C28" s="49"/>
      <c r="D28" s="49"/>
      <c r="E28" s="49"/>
      <c r="F28" s="49"/>
      <c r="G28" s="50"/>
      <c r="H28" s="30">
        <v>2415</v>
      </c>
      <c r="I28" s="51">
        <f>H28*12</f>
        <v>28980</v>
      </c>
      <c r="J28" s="30">
        <f>ROUND(H28/4262,2)</f>
        <v>0.57</v>
      </c>
    </row>
    <row r="29" spans="1:10" ht="12.75">
      <c r="A29" s="48" t="s">
        <v>30</v>
      </c>
      <c r="B29" s="49" t="s">
        <v>31</v>
      </c>
      <c r="C29" s="49"/>
      <c r="D29" s="49"/>
      <c r="E29" s="49"/>
      <c r="F29" s="49"/>
      <c r="G29" s="50"/>
      <c r="H29" s="30">
        <f>I29/12</f>
        <v>833</v>
      </c>
      <c r="I29" s="51">
        <v>9996</v>
      </c>
      <c r="J29" s="30">
        <f>ROUND(H29/4262,2)</f>
        <v>0.2</v>
      </c>
    </row>
    <row r="30" spans="1:10" ht="13.5" thickBot="1">
      <c r="A30" s="52"/>
      <c r="B30" s="53"/>
      <c r="C30" s="53"/>
      <c r="D30" s="53"/>
      <c r="E30" s="53"/>
      <c r="F30" s="53"/>
      <c r="G30" s="54"/>
      <c r="H30" s="55"/>
      <c r="I30" s="56"/>
      <c r="J30" s="30"/>
    </row>
    <row r="31" spans="1:10" ht="13.5" thickBot="1">
      <c r="A31" s="57"/>
      <c r="B31" s="58" t="s">
        <v>32</v>
      </c>
      <c r="C31" s="58"/>
      <c r="D31" s="58"/>
      <c r="E31" s="58"/>
      <c r="F31" s="58"/>
      <c r="G31" s="59"/>
      <c r="H31" s="60">
        <f>SUM(H25:H30)</f>
        <v>24268</v>
      </c>
      <c r="I31" s="60">
        <f>SUM(I25:I30)</f>
        <v>291216</v>
      </c>
      <c r="J31" s="61">
        <f>SUM(J25:J30)</f>
        <v>5.7</v>
      </c>
    </row>
    <row r="32" spans="2:10" ht="14.25">
      <c r="B32" s="16"/>
      <c r="C32" s="16"/>
      <c r="D32" s="16"/>
      <c r="E32" s="16"/>
      <c r="F32" s="16"/>
      <c r="G32" s="16"/>
      <c r="H32" s="62"/>
      <c r="I32" s="63"/>
      <c r="J32" s="38"/>
    </row>
    <row r="33" spans="2:10" ht="14.25">
      <c r="B33" s="16"/>
      <c r="C33" s="16"/>
      <c r="D33" s="16"/>
      <c r="E33" s="16"/>
      <c r="F33" s="16"/>
      <c r="G33" s="16"/>
      <c r="H33" s="62"/>
      <c r="I33" s="63"/>
      <c r="J33" s="38"/>
    </row>
    <row r="34" spans="2:10" ht="14.25">
      <c r="B34" s="16"/>
      <c r="C34" s="16"/>
      <c r="D34" s="16"/>
      <c r="E34" s="16"/>
      <c r="F34" s="16"/>
      <c r="G34" s="16"/>
      <c r="H34" s="62"/>
      <c r="I34" s="63"/>
      <c r="J34" s="38"/>
    </row>
    <row r="35" spans="2:10" ht="14.25">
      <c r="B35" s="16"/>
      <c r="C35" s="16"/>
      <c r="D35" s="16"/>
      <c r="E35" s="16"/>
      <c r="F35" s="16"/>
      <c r="G35" s="16"/>
      <c r="H35" s="62"/>
      <c r="I35" s="63"/>
      <c r="J35" s="38"/>
    </row>
    <row r="36" spans="2:10" ht="14.25">
      <c r="B36" s="16"/>
      <c r="C36" s="16"/>
      <c r="D36" s="16"/>
      <c r="E36" s="16"/>
      <c r="F36" s="16"/>
      <c r="G36" s="16"/>
      <c r="H36" s="62"/>
      <c r="I36" s="63"/>
      <c r="J36" s="38"/>
    </row>
    <row r="37" spans="2:10" ht="14.25">
      <c r="B37" s="16"/>
      <c r="C37" s="16"/>
      <c r="D37" s="16"/>
      <c r="E37" s="16"/>
      <c r="F37" s="16"/>
      <c r="G37" s="16"/>
      <c r="H37" s="62"/>
      <c r="I37" s="63"/>
      <c r="J37" s="38"/>
    </row>
    <row r="38" spans="2:10" ht="14.25">
      <c r="B38" s="16"/>
      <c r="C38" s="16"/>
      <c r="D38" s="16"/>
      <c r="E38" s="16"/>
      <c r="F38" s="16"/>
      <c r="G38" s="16"/>
      <c r="H38" s="62"/>
      <c r="I38" s="63"/>
      <c r="J38" s="38"/>
    </row>
    <row r="39" spans="2:10" ht="14.25">
      <c r="B39" s="16"/>
      <c r="C39" s="16"/>
      <c r="D39" s="16"/>
      <c r="E39" s="16"/>
      <c r="F39" s="16"/>
      <c r="G39" s="16"/>
      <c r="H39" s="62"/>
      <c r="I39" s="63"/>
      <c r="J39" s="38"/>
    </row>
    <row r="40" spans="2:10" ht="14.25">
      <c r="B40" s="16"/>
      <c r="C40" s="16"/>
      <c r="D40" s="16"/>
      <c r="E40" s="16"/>
      <c r="F40" s="16"/>
      <c r="G40" s="16"/>
      <c r="H40" s="62"/>
      <c r="I40" s="63"/>
      <c r="J40" s="38"/>
    </row>
    <row r="41" spans="2:10" ht="14.25">
      <c r="B41" s="16"/>
      <c r="C41" s="16"/>
      <c r="D41" s="16"/>
      <c r="E41" s="16"/>
      <c r="F41" s="16"/>
      <c r="G41" s="16"/>
      <c r="H41" s="62"/>
      <c r="I41" s="63"/>
      <c r="J41" s="38"/>
    </row>
    <row r="42" spans="2:10" ht="14.25">
      <c r="B42" s="16"/>
      <c r="C42" s="16"/>
      <c r="D42" s="16"/>
      <c r="E42" s="16"/>
      <c r="F42" s="16"/>
      <c r="G42" s="16"/>
      <c r="H42" s="62"/>
      <c r="I42" s="63"/>
      <c r="J42" s="38"/>
    </row>
    <row r="43" spans="2:10" ht="14.25">
      <c r="B43" s="16"/>
      <c r="C43" s="16"/>
      <c r="D43" s="16"/>
      <c r="E43" s="16"/>
      <c r="F43" s="16"/>
      <c r="G43" s="16"/>
      <c r="H43" s="62"/>
      <c r="I43" s="63"/>
      <c r="J43" s="38"/>
    </row>
    <row r="44" spans="2:10" ht="14.25">
      <c r="B44" s="16"/>
      <c r="C44" s="16"/>
      <c r="D44" s="16"/>
      <c r="E44" s="16"/>
      <c r="F44" s="16"/>
      <c r="G44" s="16"/>
      <c r="H44" s="62"/>
      <c r="I44" s="63"/>
      <c r="J44" s="38"/>
    </row>
    <row r="45" spans="2:10" ht="14.25">
      <c r="B45" s="16"/>
      <c r="C45" s="16"/>
      <c r="D45" s="16"/>
      <c r="E45" s="16"/>
      <c r="F45" s="16"/>
      <c r="G45" s="16"/>
      <c r="H45" s="62"/>
      <c r="I45" s="63"/>
      <c r="J45" s="38"/>
    </row>
    <row r="46" spans="2:10" ht="14.25">
      <c r="B46" s="16"/>
      <c r="C46" s="16"/>
      <c r="D46" s="16"/>
      <c r="E46" s="16"/>
      <c r="F46" s="16"/>
      <c r="G46" s="16"/>
      <c r="H46" s="62"/>
      <c r="I46" s="63"/>
      <c r="J46" s="38"/>
    </row>
    <row r="47" spans="2:10" ht="14.25">
      <c r="B47" s="16"/>
      <c r="C47" s="16"/>
      <c r="D47" s="16"/>
      <c r="E47" s="16"/>
      <c r="F47" s="16"/>
      <c r="G47" s="16"/>
      <c r="H47" s="62"/>
      <c r="I47" s="63"/>
      <c r="J47" s="38"/>
    </row>
    <row r="48" spans="2:10" ht="14.25">
      <c r="B48" s="16"/>
      <c r="C48" s="16"/>
      <c r="D48" s="16"/>
      <c r="E48" s="16"/>
      <c r="F48" s="16"/>
      <c r="G48" s="16"/>
      <c r="H48" s="62"/>
      <c r="I48" s="63"/>
      <c r="J48" s="38"/>
    </row>
    <row r="49" spans="2:10" ht="14.25">
      <c r="B49" s="16"/>
      <c r="C49" s="16"/>
      <c r="D49" s="16"/>
      <c r="E49" s="16"/>
      <c r="F49" s="16"/>
      <c r="G49" s="16"/>
      <c r="H49" s="62"/>
      <c r="I49" s="63"/>
      <c r="J49" s="38"/>
    </row>
    <row r="50" spans="2:10" ht="14.25">
      <c r="B50" s="16"/>
      <c r="C50" s="16"/>
      <c r="D50" s="16"/>
      <c r="E50" s="16"/>
      <c r="F50" s="16"/>
      <c r="G50" s="16"/>
      <c r="H50" s="62"/>
      <c r="I50" s="63"/>
      <c r="J50" s="38"/>
    </row>
    <row r="51" spans="2:10" ht="14.25">
      <c r="B51" s="16"/>
      <c r="C51" s="16"/>
      <c r="D51" s="16"/>
      <c r="E51" s="16"/>
      <c r="F51" s="16"/>
      <c r="G51" s="16"/>
      <c r="H51" s="62"/>
      <c r="I51" s="63"/>
      <c r="J51" s="38"/>
    </row>
    <row r="52" spans="2:10" ht="14.25">
      <c r="B52" s="16"/>
      <c r="C52" s="16"/>
      <c r="D52" s="16"/>
      <c r="E52" s="16"/>
      <c r="F52" s="16"/>
      <c r="G52" s="16"/>
      <c r="H52" s="62"/>
      <c r="I52" s="63"/>
      <c r="J52" s="38"/>
    </row>
    <row r="53" spans="2:10" ht="14.25">
      <c r="B53" s="16"/>
      <c r="C53" s="16"/>
      <c r="D53" s="16"/>
      <c r="E53" s="16"/>
      <c r="F53" s="16"/>
      <c r="G53" s="16"/>
      <c r="H53" s="62"/>
      <c r="I53" s="63"/>
      <c r="J53" s="38"/>
    </row>
    <row r="54" spans="2:10" ht="14.25">
      <c r="B54" s="16"/>
      <c r="C54" s="16"/>
      <c r="D54" s="16"/>
      <c r="E54" s="16"/>
      <c r="F54" s="16"/>
      <c r="G54" s="16"/>
      <c r="H54" s="62"/>
      <c r="I54" s="63"/>
      <c r="J54" s="38"/>
    </row>
    <row r="55" spans="2:10" ht="14.25">
      <c r="B55" s="16"/>
      <c r="C55" s="16"/>
      <c r="D55" s="16"/>
      <c r="E55" s="16"/>
      <c r="F55" s="16"/>
      <c r="G55" s="16"/>
      <c r="H55" s="62"/>
      <c r="I55" s="63"/>
      <c r="J55" s="38"/>
    </row>
    <row r="56" spans="2:10" ht="14.25">
      <c r="B56" s="16"/>
      <c r="C56" s="16"/>
      <c r="D56" s="16"/>
      <c r="E56" s="16"/>
      <c r="F56" s="16"/>
      <c r="G56" s="16"/>
      <c r="H56" s="62"/>
      <c r="I56" s="63"/>
      <c r="J56" s="38"/>
    </row>
    <row r="57" spans="2:10" ht="14.25">
      <c r="B57" s="16"/>
      <c r="C57" s="16"/>
      <c r="D57" s="16"/>
      <c r="E57" s="16"/>
      <c r="F57" s="16"/>
      <c r="G57" s="16"/>
      <c r="H57" s="62"/>
      <c r="I57" s="63"/>
      <c r="J57" s="38"/>
    </row>
    <row r="58" spans="2:10" ht="12.75">
      <c r="B58" s="16"/>
      <c r="C58" s="16"/>
      <c r="D58" s="16"/>
      <c r="E58" s="16"/>
      <c r="F58" s="16"/>
      <c r="G58" s="16"/>
      <c r="H58" s="62"/>
      <c r="I58" s="64"/>
      <c r="J58" s="38"/>
    </row>
    <row r="59" spans="2:10" ht="15" thickBot="1">
      <c r="B59" s="16"/>
      <c r="C59" s="16"/>
      <c r="D59" s="16"/>
      <c r="E59" s="16"/>
      <c r="F59" s="16"/>
      <c r="G59" s="16"/>
      <c r="H59" s="62"/>
      <c r="I59" s="63" t="s">
        <v>33</v>
      </c>
      <c r="J59" s="38"/>
    </row>
    <row r="60" spans="2:10" ht="14.25" customHeight="1">
      <c r="B60" s="16"/>
      <c r="C60" s="16"/>
      <c r="D60" s="16"/>
      <c r="E60" s="16"/>
      <c r="F60" s="16"/>
      <c r="G60" s="16"/>
      <c r="H60" s="65" t="s">
        <v>34</v>
      </c>
      <c r="I60" s="66"/>
      <c r="J60" s="8" t="s">
        <v>35</v>
      </c>
    </row>
    <row r="61" spans="8:10" ht="13.5" thickBot="1">
      <c r="H61" s="67" t="s">
        <v>7</v>
      </c>
      <c r="I61" s="20"/>
      <c r="J61" s="11" t="s">
        <v>8</v>
      </c>
    </row>
    <row r="62" spans="2:10" ht="12.75">
      <c r="B62" s="12" t="s">
        <v>36</v>
      </c>
      <c r="C62" s="13"/>
      <c r="D62" s="13"/>
      <c r="E62" s="13"/>
      <c r="F62" s="13"/>
      <c r="G62" s="14"/>
      <c r="H62" s="34"/>
      <c r="I62" s="33"/>
      <c r="J62" s="23">
        <v>2012</v>
      </c>
    </row>
    <row r="63" spans="2:10" ht="13.5" thickBot="1">
      <c r="B63" s="68"/>
      <c r="C63" s="69"/>
      <c r="D63" s="69"/>
      <c r="E63" s="69"/>
      <c r="F63" s="69"/>
      <c r="G63" s="70"/>
      <c r="H63" s="71" t="s">
        <v>11</v>
      </c>
      <c r="I63" s="15" t="s">
        <v>12</v>
      </c>
      <c r="J63" s="72"/>
    </row>
    <row r="64" spans="2:10" ht="13.5" thickBot="1">
      <c r="B64" s="6" t="s">
        <v>37</v>
      </c>
      <c r="C64" s="7"/>
      <c r="D64" s="7"/>
      <c r="E64" s="7"/>
      <c r="F64" s="7"/>
      <c r="G64" s="73"/>
      <c r="H64" s="74">
        <v>71757.25</v>
      </c>
      <c r="I64" s="74">
        <v>861087</v>
      </c>
      <c r="J64" s="11" t="s">
        <v>12</v>
      </c>
    </row>
    <row r="65" spans="2:7" ht="13.5" thickBot="1">
      <c r="B65" s="6"/>
      <c r="C65" s="7"/>
      <c r="D65" s="7"/>
      <c r="E65" s="7"/>
      <c r="F65" s="7"/>
      <c r="G65" s="73"/>
    </row>
    <row r="66" spans="2:10" ht="16.5" thickBot="1">
      <c r="B66" s="75" t="s">
        <v>38</v>
      </c>
      <c r="C66" s="13"/>
      <c r="D66" s="13"/>
      <c r="E66" s="13"/>
      <c r="F66" s="13"/>
      <c r="G66" s="14"/>
      <c r="H66" s="76" t="s">
        <v>20</v>
      </c>
      <c r="I66" s="42"/>
      <c r="J66" s="30"/>
    </row>
    <row r="67" spans="2:10" ht="12.75">
      <c r="B67" s="18" t="s">
        <v>39</v>
      </c>
      <c r="C67" s="77"/>
      <c r="D67" s="77"/>
      <c r="E67" s="77"/>
      <c r="F67" s="77"/>
      <c r="G67" s="78"/>
      <c r="H67" s="79"/>
      <c r="I67" s="79"/>
      <c r="J67" s="80"/>
    </row>
    <row r="68" spans="2:10" ht="13.5" thickBot="1">
      <c r="B68" s="67" t="s">
        <v>40</v>
      </c>
      <c r="C68" s="19"/>
      <c r="D68" s="19"/>
      <c r="E68" s="19"/>
      <c r="F68" s="19"/>
      <c r="G68" s="20"/>
      <c r="H68" s="81" t="s">
        <v>11</v>
      </c>
      <c r="I68" s="81" t="s">
        <v>12</v>
      </c>
      <c r="J68" s="82"/>
    </row>
    <row r="69" spans="1:10" ht="12.75">
      <c r="A69" s="83" t="s">
        <v>41</v>
      </c>
      <c r="B69" s="84" t="s">
        <v>42</v>
      </c>
      <c r="C69" s="85"/>
      <c r="D69" s="85"/>
      <c r="E69" s="85"/>
      <c r="F69" s="85"/>
      <c r="G69" s="86"/>
      <c r="H69" s="87">
        <v>3988</v>
      </c>
      <c r="I69" s="88">
        <f>H69*12</f>
        <v>47856</v>
      </c>
      <c r="J69" s="55">
        <f>ROUND(H69/4262,2)</f>
        <v>0.94</v>
      </c>
    </row>
    <row r="70" spans="1:10" ht="12.75">
      <c r="A70" s="89" t="s">
        <v>43</v>
      </c>
      <c r="B70" s="49" t="s">
        <v>44</v>
      </c>
      <c r="C70" s="49"/>
      <c r="D70" s="49"/>
      <c r="E70" s="49"/>
      <c r="F70" s="49"/>
      <c r="G70" s="49"/>
      <c r="H70" s="30">
        <v>13000</v>
      </c>
      <c r="I70" s="90">
        <f>H70*12</f>
        <v>156000</v>
      </c>
      <c r="J70" s="30">
        <f>ROUND(13000/4262,2)</f>
        <v>3.05</v>
      </c>
    </row>
    <row r="71" spans="1:10" ht="12.75">
      <c r="A71" s="89" t="s">
        <v>45</v>
      </c>
      <c r="B71" s="49" t="s">
        <v>46</v>
      </c>
      <c r="C71" s="49"/>
      <c r="D71" s="49"/>
      <c r="E71" s="49"/>
      <c r="F71" s="49"/>
      <c r="G71" s="49"/>
      <c r="H71" s="30">
        <v>1250</v>
      </c>
      <c r="I71" s="90">
        <v>15000</v>
      </c>
      <c r="J71" s="30">
        <v>0.29</v>
      </c>
    </row>
    <row r="72" spans="1:10" ht="12.75">
      <c r="A72" s="83" t="s">
        <v>47</v>
      </c>
      <c r="B72" s="50" t="s">
        <v>48</v>
      </c>
      <c r="C72" s="91"/>
      <c r="D72" s="91"/>
      <c r="E72" s="91"/>
      <c r="F72" s="91"/>
      <c r="G72" s="92"/>
      <c r="H72" s="30">
        <v>1250</v>
      </c>
      <c r="I72" s="90">
        <v>15000</v>
      </c>
      <c r="J72" s="26">
        <v>0.29</v>
      </c>
    </row>
    <row r="73" spans="1:10" ht="12.75">
      <c r="A73" s="89" t="s">
        <v>49</v>
      </c>
      <c r="B73" s="53" t="s">
        <v>50</v>
      </c>
      <c r="C73" s="53"/>
      <c r="D73" s="53"/>
      <c r="E73" s="53"/>
      <c r="F73" s="53"/>
      <c r="G73" s="53"/>
      <c r="H73" s="55">
        <v>6803</v>
      </c>
      <c r="I73" s="80">
        <v>81636</v>
      </c>
      <c r="J73" s="55">
        <v>1.6</v>
      </c>
    </row>
    <row r="74" spans="1:10" ht="12.75">
      <c r="A74" s="89"/>
      <c r="B74" s="93" t="s">
        <v>51</v>
      </c>
      <c r="C74" s="93"/>
      <c r="D74" s="93"/>
      <c r="E74" s="93"/>
      <c r="F74" s="93"/>
      <c r="G74" s="93"/>
      <c r="H74" s="26"/>
      <c r="I74" s="82"/>
      <c r="J74" s="26"/>
    </row>
    <row r="75" spans="1:10" ht="12.75">
      <c r="A75" s="89" t="s">
        <v>52</v>
      </c>
      <c r="B75" s="94" t="s">
        <v>53</v>
      </c>
      <c r="C75" s="94"/>
      <c r="D75" s="94"/>
      <c r="E75" s="94"/>
      <c r="F75" s="94"/>
      <c r="G75" s="94"/>
      <c r="H75" s="55"/>
      <c r="I75" s="80"/>
      <c r="J75" s="55"/>
    </row>
    <row r="76" spans="1:10" ht="12.75">
      <c r="A76" s="89"/>
      <c r="B76" s="93" t="s">
        <v>54</v>
      </c>
      <c r="C76" s="93"/>
      <c r="D76" s="93"/>
      <c r="E76" s="93"/>
      <c r="F76" s="93"/>
      <c r="G76" s="93"/>
      <c r="H76" s="26">
        <v>1000</v>
      </c>
      <c r="I76" s="82">
        <v>12000</v>
      </c>
      <c r="J76" s="26">
        <f>ROUND(H76/4262,2)</f>
        <v>0.23</v>
      </c>
    </row>
    <row r="77" spans="1:10" ht="12.75">
      <c r="A77" s="89" t="s">
        <v>55</v>
      </c>
      <c r="B77" s="49" t="s">
        <v>56</v>
      </c>
      <c r="C77" s="49"/>
      <c r="D77" s="49"/>
      <c r="E77" s="49"/>
      <c r="F77" s="49"/>
      <c r="G77" s="49"/>
      <c r="H77" s="30">
        <v>5913</v>
      </c>
      <c r="I77" s="90">
        <v>70956</v>
      </c>
      <c r="J77" s="30">
        <v>1.39</v>
      </c>
    </row>
    <row r="78" spans="1:10" ht="12.75">
      <c r="A78" s="89" t="s">
        <v>57</v>
      </c>
      <c r="B78" s="53" t="s">
        <v>58</v>
      </c>
      <c r="C78" s="53"/>
      <c r="D78" s="53"/>
      <c r="E78" s="53"/>
      <c r="F78" s="53"/>
      <c r="G78" s="53"/>
      <c r="H78" s="55"/>
      <c r="I78" s="80"/>
      <c r="J78" s="55"/>
    </row>
    <row r="79" spans="1:10" ht="12.75">
      <c r="A79" s="89"/>
      <c r="B79" s="95" t="s">
        <v>59</v>
      </c>
      <c r="C79" s="95"/>
      <c r="D79" s="95"/>
      <c r="E79" s="95"/>
      <c r="F79" s="95"/>
      <c r="G79" s="95"/>
      <c r="H79" s="87"/>
      <c r="I79" s="88"/>
      <c r="J79" s="87"/>
    </row>
    <row r="80" spans="1:10" ht="12.75">
      <c r="A80" s="89"/>
      <c r="B80" s="93" t="s">
        <v>60</v>
      </c>
      <c r="C80" s="93"/>
      <c r="D80" s="93"/>
      <c r="E80" s="93"/>
      <c r="F80" s="93"/>
      <c r="G80" s="93"/>
      <c r="H80" s="26">
        <v>714</v>
      </c>
      <c r="I80" s="82">
        <v>8568</v>
      </c>
      <c r="J80" s="26">
        <v>0.17</v>
      </c>
    </row>
    <row r="81" spans="1:10" ht="12.75">
      <c r="A81" s="89" t="s">
        <v>61</v>
      </c>
      <c r="B81" s="49" t="s">
        <v>62</v>
      </c>
      <c r="C81" s="49"/>
      <c r="D81" s="49"/>
      <c r="E81" s="49"/>
      <c r="F81" s="49"/>
      <c r="G81" s="49"/>
      <c r="H81" s="30">
        <v>1500</v>
      </c>
      <c r="I81" s="90">
        <v>18000</v>
      </c>
      <c r="J81" s="55">
        <v>0.35</v>
      </c>
    </row>
    <row r="82" spans="1:10" ht="12.75">
      <c r="A82" s="89" t="s">
        <v>63</v>
      </c>
      <c r="B82" s="49" t="s">
        <v>64</v>
      </c>
      <c r="C82" s="49"/>
      <c r="D82" s="49"/>
      <c r="E82" s="49"/>
      <c r="F82" s="49"/>
      <c r="G82" s="49"/>
      <c r="H82" s="30">
        <v>1250</v>
      </c>
      <c r="I82" s="90">
        <v>15000</v>
      </c>
      <c r="J82" s="87">
        <v>0.29</v>
      </c>
    </row>
    <row r="83" spans="1:10" ht="12.75">
      <c r="A83" s="89" t="s">
        <v>65</v>
      </c>
      <c r="B83" s="49" t="s">
        <v>66</v>
      </c>
      <c r="C83" s="49"/>
      <c r="D83" s="49"/>
      <c r="E83" s="49"/>
      <c r="F83" s="49"/>
      <c r="G83" s="49"/>
      <c r="H83" s="30">
        <v>833</v>
      </c>
      <c r="I83" s="90">
        <v>9996</v>
      </c>
      <c r="J83" s="26">
        <v>0.2</v>
      </c>
    </row>
    <row r="84" spans="1:10" ht="12.75">
      <c r="A84" s="89" t="s">
        <v>67</v>
      </c>
      <c r="B84" s="96" t="s">
        <v>68</v>
      </c>
      <c r="C84" s="97"/>
      <c r="D84" s="97"/>
      <c r="E84" s="97"/>
      <c r="F84" s="97"/>
      <c r="G84" s="97"/>
      <c r="H84" s="30">
        <v>813</v>
      </c>
      <c r="I84" s="30">
        <v>9756</v>
      </c>
      <c r="J84" s="30">
        <v>0.19</v>
      </c>
    </row>
    <row r="85" spans="1:10" ht="12.75">
      <c r="A85" s="56"/>
      <c r="B85" s="98" t="s">
        <v>69</v>
      </c>
      <c r="C85" s="98"/>
      <c r="D85" s="98"/>
      <c r="E85" s="98"/>
      <c r="F85" s="98"/>
      <c r="G85" s="98"/>
      <c r="H85" s="55"/>
      <c r="I85" s="80"/>
      <c r="J85" s="55"/>
    </row>
    <row r="86" spans="1:10" ht="12.75">
      <c r="A86" s="99" t="s">
        <v>41</v>
      </c>
      <c r="B86" s="100" t="s">
        <v>70</v>
      </c>
      <c r="C86" s="101"/>
      <c r="D86" s="101"/>
      <c r="E86" s="101"/>
      <c r="F86" s="101"/>
      <c r="G86" s="102"/>
      <c r="H86" s="55"/>
      <c r="I86" s="55"/>
      <c r="J86" s="55"/>
    </row>
    <row r="87" spans="1:10" ht="12.75">
      <c r="A87" s="103"/>
      <c r="B87" s="104" t="s">
        <v>71</v>
      </c>
      <c r="C87" s="105"/>
      <c r="D87" s="105"/>
      <c r="E87" s="105"/>
      <c r="F87" s="105"/>
      <c r="G87" s="106"/>
      <c r="H87" s="26">
        <v>599</v>
      </c>
      <c r="I87" s="26">
        <v>7188</v>
      </c>
      <c r="J87" s="26">
        <v>0.14</v>
      </c>
    </row>
    <row r="88" spans="1:10" ht="13.5" thickBot="1">
      <c r="A88" s="107"/>
      <c r="B88" s="92"/>
      <c r="C88" s="49"/>
      <c r="D88" s="49"/>
      <c r="E88" s="49"/>
      <c r="F88" s="49"/>
      <c r="G88" s="50"/>
      <c r="H88" s="55"/>
      <c r="I88" s="55"/>
      <c r="J88" s="55"/>
    </row>
    <row r="89" spans="2:10" ht="13.5" thickBot="1">
      <c r="B89" s="108" t="s">
        <v>72</v>
      </c>
      <c r="C89" s="109"/>
      <c r="D89" s="109"/>
      <c r="E89" s="109"/>
      <c r="F89" s="109"/>
      <c r="G89" s="109"/>
      <c r="H89" s="110">
        <f>SUM(H69:H88)</f>
        <v>38913</v>
      </c>
      <c r="I89" s="74">
        <f>SUM(I69:I88)</f>
        <v>466956</v>
      </c>
      <c r="J89" s="111">
        <f>SUM(J69:J88)</f>
        <v>9.129999999999999</v>
      </c>
    </row>
    <row r="90" spans="2:10" ht="13.5" thickBot="1">
      <c r="B90" s="76" t="s">
        <v>73</v>
      </c>
      <c r="C90" s="42"/>
      <c r="D90" s="42"/>
      <c r="E90" s="42"/>
      <c r="F90" s="42"/>
      <c r="G90" s="112"/>
      <c r="H90" s="74"/>
      <c r="I90" s="74"/>
      <c r="J90" s="74">
        <f>J89+J31</f>
        <v>14.829999999999998</v>
      </c>
    </row>
    <row r="91" spans="2:10" ht="12.75">
      <c r="B91" s="113" t="s">
        <v>74</v>
      </c>
      <c r="C91" s="114"/>
      <c r="D91" s="114"/>
      <c r="E91" s="114"/>
      <c r="F91" s="114"/>
      <c r="G91" s="115"/>
      <c r="H91" s="38"/>
      <c r="I91" s="38"/>
      <c r="J91" s="38"/>
    </row>
    <row r="92" spans="1:10" ht="12.75">
      <c r="A92" s="83" t="s">
        <v>75</v>
      </c>
      <c r="B92" s="116" t="s">
        <v>76</v>
      </c>
      <c r="C92" s="117"/>
      <c r="D92" s="117"/>
      <c r="E92" s="117"/>
      <c r="F92" s="117"/>
      <c r="G92" s="117"/>
      <c r="H92" s="118">
        <f>I92/12</f>
        <v>2500</v>
      </c>
      <c r="I92" s="118">
        <v>30000</v>
      </c>
      <c r="J92" s="119"/>
    </row>
    <row r="93" spans="1:10" ht="12.75">
      <c r="A93" s="26"/>
      <c r="B93" s="120" t="s">
        <v>77</v>
      </c>
      <c r="C93" s="121"/>
      <c r="D93" s="121"/>
      <c r="E93" s="121"/>
      <c r="F93" s="121"/>
      <c r="G93" s="121"/>
      <c r="H93" s="122"/>
      <c r="I93" s="122"/>
      <c r="J93" s="123"/>
    </row>
    <row r="94" spans="1:10" ht="12.75">
      <c r="A94" s="83" t="s">
        <v>78</v>
      </c>
      <c r="B94" s="124" t="s">
        <v>79</v>
      </c>
      <c r="C94" s="125"/>
      <c r="D94" s="125"/>
      <c r="E94" s="125"/>
      <c r="F94" s="125"/>
      <c r="G94" s="126"/>
      <c r="H94" s="127">
        <f>ROUND(I94/12,2)</f>
        <v>416.67</v>
      </c>
      <c r="I94" s="128">
        <v>5000</v>
      </c>
      <c r="J94" s="127"/>
    </row>
    <row r="95" spans="1:10" ht="12.75">
      <c r="A95" s="83" t="s">
        <v>80</v>
      </c>
      <c r="B95" s="124" t="s">
        <v>81</v>
      </c>
      <c r="C95" s="125"/>
      <c r="D95" s="125"/>
      <c r="E95" s="125"/>
      <c r="F95" s="125"/>
      <c r="G95" s="126"/>
      <c r="H95" s="127">
        <v>500</v>
      </c>
      <c r="I95" s="128">
        <v>6000</v>
      </c>
      <c r="J95" s="127"/>
    </row>
    <row r="96" spans="1:10" ht="12.75">
      <c r="A96" s="83" t="s">
        <v>82</v>
      </c>
      <c r="B96" s="120" t="s">
        <v>83</v>
      </c>
      <c r="C96" s="121"/>
      <c r="D96" s="121"/>
      <c r="E96" s="121"/>
      <c r="F96" s="121"/>
      <c r="G96" s="121"/>
      <c r="H96" s="127">
        <v>166.66</v>
      </c>
      <c r="I96" s="128">
        <v>2000</v>
      </c>
      <c r="J96" s="127"/>
    </row>
    <row r="97" spans="1:10" ht="12.75">
      <c r="A97" s="83" t="s">
        <v>84</v>
      </c>
      <c r="B97" s="116" t="s">
        <v>85</v>
      </c>
      <c r="C97" s="117"/>
      <c r="D97" s="117"/>
      <c r="E97" s="117"/>
      <c r="F97" s="117"/>
      <c r="G97" s="129"/>
      <c r="H97" s="119">
        <v>416.67</v>
      </c>
      <c r="I97" s="130">
        <v>5000</v>
      </c>
      <c r="J97" s="119"/>
    </row>
    <row r="98" spans="1:10" ht="12.75">
      <c r="A98" s="26"/>
      <c r="B98" s="120" t="s">
        <v>86</v>
      </c>
      <c r="C98" s="121"/>
      <c r="D98" s="121"/>
      <c r="E98" s="121"/>
      <c r="F98" s="121"/>
      <c r="G98" s="131"/>
      <c r="H98" s="123"/>
      <c r="I98" s="132"/>
      <c r="J98" s="123"/>
    </row>
    <row r="99" spans="1:10" ht="12.75">
      <c r="A99" s="83" t="s">
        <v>87</v>
      </c>
      <c r="B99" s="116" t="s">
        <v>88</v>
      </c>
      <c r="C99" s="133"/>
      <c r="D99" s="133"/>
      <c r="E99" s="133"/>
      <c r="F99" s="133"/>
      <c r="G99" s="133"/>
      <c r="H99" s="119">
        <v>5000</v>
      </c>
      <c r="I99" s="130">
        <f>H99*12</f>
        <v>60000</v>
      </c>
      <c r="J99" s="119"/>
    </row>
    <row r="100" spans="1:10" ht="12.75">
      <c r="A100" s="134"/>
      <c r="B100" s="135" t="s">
        <v>89</v>
      </c>
      <c r="C100" s="136"/>
      <c r="D100" s="136"/>
      <c r="E100" s="136"/>
      <c r="F100" s="136"/>
      <c r="G100" s="136"/>
      <c r="H100" s="123"/>
      <c r="I100" s="132"/>
      <c r="J100" s="137"/>
    </row>
    <row r="101" spans="1:10" ht="12.75">
      <c r="A101" s="83" t="s">
        <v>90</v>
      </c>
      <c r="B101" s="138" t="s">
        <v>91</v>
      </c>
      <c r="C101" s="125"/>
      <c r="D101" s="125"/>
      <c r="E101" s="125"/>
      <c r="F101" s="125"/>
      <c r="G101" s="126"/>
      <c r="H101" s="127">
        <f>90000/12</f>
        <v>7500</v>
      </c>
      <c r="I101" s="128">
        <v>90000</v>
      </c>
      <c r="J101" s="137"/>
    </row>
    <row r="102" spans="1:10" ht="12.75">
      <c r="A102" s="83" t="s">
        <v>92</v>
      </c>
      <c r="B102" s="124" t="s">
        <v>93</v>
      </c>
      <c r="C102" s="125"/>
      <c r="D102" s="125"/>
      <c r="E102" s="125"/>
      <c r="F102" s="125"/>
      <c r="G102" s="126"/>
      <c r="H102" s="127">
        <f>ROUND(110000/12,2)</f>
        <v>9166.67</v>
      </c>
      <c r="I102" s="128">
        <v>110000</v>
      </c>
      <c r="J102" s="137"/>
    </row>
    <row r="103" spans="1:10" ht="12.75">
      <c r="A103" s="83" t="s">
        <v>94</v>
      </c>
      <c r="B103" s="124" t="s">
        <v>95</v>
      </c>
      <c r="C103" s="125"/>
      <c r="D103" s="125"/>
      <c r="E103" s="125"/>
      <c r="F103" s="125"/>
      <c r="G103" s="126"/>
      <c r="H103" s="127">
        <f>ROUND(I103/12,2)</f>
        <v>1666.67</v>
      </c>
      <c r="I103" s="128">
        <v>20000</v>
      </c>
      <c r="J103" s="137"/>
    </row>
    <row r="104" spans="1:10" ht="12.75">
      <c r="A104" s="83" t="s">
        <v>96</v>
      </c>
      <c r="B104" s="100" t="s">
        <v>97</v>
      </c>
      <c r="C104" s="101"/>
      <c r="D104" s="101"/>
      <c r="E104" s="101"/>
      <c r="F104" s="101"/>
      <c r="G104" s="102"/>
      <c r="H104" s="119">
        <v>833.33</v>
      </c>
      <c r="I104" s="130">
        <v>10000</v>
      </c>
      <c r="J104" s="137"/>
    </row>
    <row r="105" spans="1:10" ht="13.5" thickBot="1">
      <c r="A105" s="83" t="s">
        <v>98</v>
      </c>
      <c r="B105" s="100" t="s">
        <v>99</v>
      </c>
      <c r="C105" s="101"/>
      <c r="D105" s="101"/>
      <c r="E105" s="101"/>
      <c r="F105" s="101"/>
      <c r="G105" s="102"/>
      <c r="H105" s="119">
        <v>833.33</v>
      </c>
      <c r="I105" s="130">
        <v>10000</v>
      </c>
      <c r="J105" s="123"/>
    </row>
    <row r="106" spans="1:10" ht="13.5" thickBot="1">
      <c r="A106" s="139"/>
      <c r="B106" s="140" t="s">
        <v>100</v>
      </c>
      <c r="C106" s="141"/>
      <c r="D106" s="141"/>
      <c r="E106" s="141"/>
      <c r="F106" s="141"/>
      <c r="G106" s="142"/>
      <c r="H106" s="110">
        <f>SUM(H92:H105)</f>
        <v>29000</v>
      </c>
      <c r="I106" s="111">
        <f>SUM(I92:I105)</f>
        <v>348000</v>
      </c>
      <c r="J106" s="61"/>
    </row>
    <row r="107" ht="13.5" thickBot="1"/>
    <row r="108" spans="2:10" ht="13.5" thickBot="1">
      <c r="B108" s="143" t="s">
        <v>101</v>
      </c>
      <c r="C108" s="144"/>
      <c r="D108" s="144"/>
      <c r="E108" s="144"/>
      <c r="F108" s="144"/>
      <c r="G108" s="145"/>
      <c r="H108" s="60">
        <f>I108/12</f>
        <v>3844.25</v>
      </c>
      <c r="I108" s="146">
        <f>I64-I89-I106</f>
        <v>46131</v>
      </c>
      <c r="J108" s="28"/>
    </row>
    <row r="109" spans="8:9" ht="12.75">
      <c r="H109">
        <f>H108+H106+H89+H31</f>
        <v>96025.25</v>
      </c>
      <c r="I109">
        <f>I31+I89+I106+I108</f>
        <v>1152303</v>
      </c>
    </row>
    <row r="110" spans="3:7" ht="12.75">
      <c r="C110" s="1" t="s">
        <v>102</v>
      </c>
      <c r="D110" s="1"/>
      <c r="E110" s="1"/>
      <c r="F110" s="1"/>
      <c r="G110" s="1"/>
    </row>
  </sheetData>
  <mergeCells count="77">
    <mergeCell ref="C110:G110"/>
    <mergeCell ref="B104:G104"/>
    <mergeCell ref="B105:G105"/>
    <mergeCell ref="B106:G106"/>
    <mergeCell ref="B108:G108"/>
    <mergeCell ref="B100:G100"/>
    <mergeCell ref="B101:G101"/>
    <mergeCell ref="B102:G102"/>
    <mergeCell ref="B103:G103"/>
    <mergeCell ref="B96:G96"/>
    <mergeCell ref="B97:G97"/>
    <mergeCell ref="B98:G98"/>
    <mergeCell ref="B99:G99"/>
    <mergeCell ref="B92:G92"/>
    <mergeCell ref="B93:G93"/>
    <mergeCell ref="B94:G94"/>
    <mergeCell ref="B95:G95"/>
    <mergeCell ref="B88:G88"/>
    <mergeCell ref="B89:G89"/>
    <mergeCell ref="B90:G90"/>
    <mergeCell ref="B91:G91"/>
    <mergeCell ref="B84:G84"/>
    <mergeCell ref="B85:G85"/>
    <mergeCell ref="B86:G86"/>
    <mergeCell ref="B87:G87"/>
    <mergeCell ref="B80:G80"/>
    <mergeCell ref="B81:G81"/>
    <mergeCell ref="B82:G82"/>
    <mergeCell ref="B83:G83"/>
    <mergeCell ref="B76:G76"/>
    <mergeCell ref="B77:G77"/>
    <mergeCell ref="B78:G78"/>
    <mergeCell ref="B79:G79"/>
    <mergeCell ref="B72:G72"/>
    <mergeCell ref="B73:G73"/>
    <mergeCell ref="B74:G74"/>
    <mergeCell ref="B75:G75"/>
    <mergeCell ref="B68:G68"/>
    <mergeCell ref="B69:G69"/>
    <mergeCell ref="B70:G70"/>
    <mergeCell ref="B71:G71"/>
    <mergeCell ref="B65:G65"/>
    <mergeCell ref="B66:G66"/>
    <mergeCell ref="H66:I66"/>
    <mergeCell ref="B67:G67"/>
    <mergeCell ref="H60:I60"/>
    <mergeCell ref="H61:I61"/>
    <mergeCell ref="B62:G62"/>
    <mergeCell ref="B64:G64"/>
    <mergeCell ref="B28:G28"/>
    <mergeCell ref="B29:G29"/>
    <mergeCell ref="B30:G30"/>
    <mergeCell ref="B31:G31"/>
    <mergeCell ref="B24:G24"/>
    <mergeCell ref="B25:G25"/>
    <mergeCell ref="B26:G26"/>
    <mergeCell ref="B27:G27"/>
    <mergeCell ref="B21:G21"/>
    <mergeCell ref="B22:G22"/>
    <mergeCell ref="H22:I22"/>
    <mergeCell ref="B23:G23"/>
    <mergeCell ref="B17:G17"/>
    <mergeCell ref="B18:G18"/>
    <mergeCell ref="B19:G19"/>
    <mergeCell ref="B20:G20"/>
    <mergeCell ref="A13:G13"/>
    <mergeCell ref="A14:G14"/>
    <mergeCell ref="B15:G15"/>
    <mergeCell ref="B16:G16"/>
    <mergeCell ref="B11:G11"/>
    <mergeCell ref="H11:I11"/>
    <mergeCell ref="B12:G12"/>
    <mergeCell ref="H12:I12"/>
    <mergeCell ref="D3:I3"/>
    <mergeCell ref="G5:I5"/>
    <mergeCell ref="G6:I6"/>
    <mergeCell ref="D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2012-06-25T11:18:50Z</dcterms:created>
  <dcterms:modified xsi:type="dcterms:W3CDTF">2012-06-25T11:19:27Z</dcterms:modified>
  <cp:category/>
  <cp:version/>
  <cp:contentType/>
  <cp:contentStatus/>
</cp:coreProperties>
</file>