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<sst xmlns="http://schemas.openxmlformats.org/spreadsheetml/2006/main" count="393" uniqueCount="190">
  <si>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</si>
  <si>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</si>
  <si>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</si>
  <si>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</si>
  <si>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</si>
  <si>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</si>
  <si>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</si>
  <si>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</si>
  <si>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</si>
  <si>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</si>
  <si>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</si>
  <si>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</si>
  <si>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</si>
  <si>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</si>
  <si>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</si>
  <si>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</si>
  <si>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</si>
  <si>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</si>
  <si>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</si>
  <si>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</si>
  <si>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</si>
  <si>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</si>
  <si>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</si>
  <si>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</si>
  <si>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</si>
  <si>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</si>
  <si>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</si>
  <si>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</si>
  <si>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</si>
  <si>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</si>
  <si>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</si>
  <si>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</si>
  <si>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</si>
  <si>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</si>
  <si>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</si>
  <si>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</si>
  <si>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</si>
  <si>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</si>
  <si>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</si>
  <si>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</si>
  <si>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</si>
  <si>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</si>
  <si>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</si>
  <si>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</si>
  <si>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</si>
  <si>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</si>
  <si>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</si>
  <si>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</si>
  <si>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</si>
  <si>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</si>
  <si>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</si>
  <si>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</si>
  <si>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</si>
  <si>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</si>
  <si>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</si>
  <si>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</si>
  <si>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</si>
  <si>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</si>
  <si>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</si>
  <si>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</si>
  <si>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</si>
  <si>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</si>
  <si>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</si>
  <si>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</si>
  <si>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</t>
    </r>
  </si>
  <si>
    <t>Отчет ООО "УК "Ленинский массив"</t>
  </si>
  <si>
    <t>пер.Тихий,25 корпус 2</t>
  </si>
  <si>
    <t>327,9</t>
  </si>
  <si>
    <t>8 шт</t>
  </si>
  <si>
    <t>по содержанию и ремонту общего имущества в многоквартирном доме за период:  2013г.</t>
  </si>
  <si>
    <t>Сумма за 2013г.</t>
  </si>
  <si>
    <t>27 чел.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</si>
  <si>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color indexed="12"/>
        <rFont val="Arial CYR"/>
        <family val="0"/>
      </rPr>
      <t xml:space="preserve">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48"/>
        <rFont val="Arial Cyr"/>
        <family val="0"/>
      </rPr>
      <t xml:space="preserve">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</si>
  <si>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-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</si>
  <si>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</t>
    </r>
    <r>
      <rPr>
        <sz val="8"/>
        <rFont val="Arial Cyr"/>
        <family val="2"/>
      </rPr>
      <t xml:space="preserve">                                                                                                                  </t>
    </r>
  </si>
  <si>
    <t>Начислено за 2013г.</t>
  </si>
  <si>
    <t>Оплачено  за 2013г.</t>
  </si>
  <si>
    <t>Затраты за 2013г.</t>
  </si>
  <si>
    <t>Итог на 31.12.2013г.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</si>
  <si>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                                          </t>
    </r>
    <r>
      <rPr>
        <b/>
        <sz val="8"/>
        <rFont val="Arial Cyr"/>
        <family val="0"/>
      </rPr>
      <t xml:space="preserve">Завоз ГПС на придомовую территорию- июнь, октябрь                                                                                                             Очистка контейнерной площадки от мусора- май, июнь,август, октябрь                                                                                                                                                               Электромеханическая прочистка канализации- август  , ноябрь                                                                                                                         Скос травы-июнь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</si>
  <si>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 с  кровли и козырьков-январь, декабрь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</si>
  <si>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color indexed="12"/>
        <rFont val="Arial CYR"/>
        <family val="0"/>
      </rPr>
      <t xml:space="preserve"> выполняется собственниками самостоятельно                                                                    </t>
    </r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</si>
  <si>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</si>
  <si>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</si>
  <si>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</si>
  <si>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</si>
  <si>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</si>
  <si>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</si>
  <si>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</si>
  <si>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</si>
  <si>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</si>
  <si>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</si>
  <si>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</si>
  <si>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</si>
  <si>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</si>
  <si>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</si>
  <si>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</si>
  <si>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</si>
  <si>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</si>
  <si>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</si>
  <si>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</si>
  <si>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</si>
  <si>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</si>
  <si>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</si>
  <si>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</si>
  <si>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</si>
  <si>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</si>
  <si>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</si>
  <si>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</si>
  <si>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</si>
  <si>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</si>
  <si>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</si>
  <si>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</si>
  <si>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</si>
  <si>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</si>
  <si>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</si>
  <si>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04.03.14</t>
  </si>
  <si>
    <t>11:00</t>
  </si>
  <si>
    <t>12:00</t>
  </si>
  <si>
    <t>Замена лампы .</t>
  </si>
  <si>
    <t>Лампа - 60вт - 1 шт.</t>
  </si>
  <si>
    <t>мн.дом</t>
  </si>
  <si>
    <t/>
  </si>
  <si>
    <t>пер.Тихий,25/2</t>
  </si>
  <si>
    <t>Содержание общего имущества</t>
  </si>
  <si>
    <t>СОИ (системы)</t>
  </si>
  <si>
    <t>Электроснабжение</t>
  </si>
  <si>
    <t>09.01.14</t>
  </si>
  <si>
    <t>10:00</t>
  </si>
  <si>
    <t>10:30</t>
  </si>
  <si>
    <t>Скол сосулек с кровли ж/д-30м/п.</t>
  </si>
  <si>
    <t>СОИ (работы)</t>
  </si>
  <si>
    <t>Сезонные работы</t>
  </si>
  <si>
    <t>01.03.14</t>
  </si>
  <si>
    <t>09:00</t>
  </si>
  <si>
    <t>Сброс снега с кровли на пл.280 кв.м.</t>
  </si>
  <si>
    <t>26.05.14</t>
  </si>
  <si>
    <t>Чистка канализации Д 100мм -15 м/п.</t>
  </si>
  <si>
    <t>Водопровод и канализация, горячее водоснабжение</t>
  </si>
  <si>
    <t>30.05.14</t>
  </si>
  <si>
    <t>15:00</t>
  </si>
  <si>
    <t>16:00</t>
  </si>
  <si>
    <t>По просьбе жильца  кв. 6 отключил МОП и уличное овещение. Ревизия э/щита - укрепление нулевого контакта.</t>
  </si>
  <si>
    <t>23.06.14</t>
  </si>
  <si>
    <t>14:00</t>
  </si>
  <si>
    <t>Прочистка канализации Д 100мм - 15м/п.</t>
  </si>
  <si>
    <t>10.01.14</t>
  </si>
  <si>
    <t>08:30</t>
  </si>
  <si>
    <t>Прочистка канализации Д 100мм - 15 м/п.</t>
  </si>
  <si>
    <t>27.02.14</t>
  </si>
  <si>
    <t>Замена основания светильника "Шарик".</t>
  </si>
  <si>
    <t>Основание - 1 шт.</t>
  </si>
  <si>
    <t>29.12.14</t>
  </si>
  <si>
    <t>11:30</t>
  </si>
  <si>
    <t>Сброс снежных навесов с кровли ж/д - 10 м/п, скол сосулек - 10 м/п.</t>
  </si>
  <si>
    <t>Крыши и водосточные системы</t>
  </si>
  <si>
    <t>25.06.14</t>
  </si>
  <si>
    <t>17:00</t>
  </si>
  <si>
    <t>Окос травы - 60 кв.м.</t>
  </si>
  <si>
    <t>бензин - 0,6 л/час.</t>
  </si>
  <si>
    <t>24.07.14</t>
  </si>
  <si>
    <t>Восстановление освещения - замена ламп, установка автомата.</t>
  </si>
  <si>
    <t>Автомат 16А - 1 шт., лампы 60 вт - 2 шт.</t>
  </si>
  <si>
    <t>05.09.14</t>
  </si>
  <si>
    <t>Замена кан-ции:1.Разраб. грунта мех. - 3 кв.м, 2.Разраб. грунта ручным способ.- 1кв.м, 3.Демонтаж трубы канализ.(чугун) Д100мм - 25м/п, 4.Монтаж трубы канализац..(пласт.)Д 100 мм - 25м/п,5.Засыпка грунта ручным способ.-1куб.м, 6.Засып.грунт мех.-3куб</t>
  </si>
  <si>
    <t>труба КОРСИС ПРО110мм-6м/п,муфта 110мм - 1шт.,упл.кольцо-3,манжета выпускн.110мм-1шт.,отвод 110мм угол90(пласт.)-1шт.,переход на чугун раструб 123/110 - 2шт.,переход ПЛ на чугун 125х110 с уплотн.- 2 шт.,труба канал.пл.110мм - 19м/п, см далее наряд</t>
  </si>
  <si>
    <t>17.10.14</t>
  </si>
  <si>
    <t>16:30</t>
  </si>
  <si>
    <t>Установка светильников - 2 шт., проведение проводки - 8 м/п.</t>
  </si>
  <si>
    <t>Провод - 8 м/п,рукав - 8 м/п, светильник "шар" - 2 шт., выключатель - 1 шт., саморезы - 20 шт.</t>
  </si>
  <si>
    <t>05.10.14</t>
  </si>
  <si>
    <t>Отсыпка придомовой территории ( планировка) на площади  5 кв.м.</t>
  </si>
  <si>
    <t>Внешнее благоустройство</t>
  </si>
  <si>
    <t>24.12.14</t>
  </si>
  <si>
    <t>Замена лампы.</t>
  </si>
  <si>
    <t>Лампа 60 вт - 1 шт.</t>
  </si>
  <si>
    <t>20.01.14</t>
  </si>
  <si>
    <t>15:30</t>
  </si>
  <si>
    <t>Чистка канлизации Д-100мм - 15 м/п.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</si>
  <si>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 xml:space="preserve">Сброс снега с  кровли и козырьков, скол сосулек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</si>
  <si>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</si>
  <si>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собранием)- </t>
    </r>
    <r>
      <rPr>
        <b/>
        <sz val="8"/>
        <rFont val="Arial Cyr"/>
        <family val="0"/>
      </rPr>
      <t xml:space="preserve">Ремонт системы канализации (сентябрь). Установка светильников (октябрь). Гидравлические испытания системы отопления (сентябрь)                                                                                           </t>
    </r>
  </si>
  <si>
    <t>опрессовка СО (занести в ПР)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</si>
  <si>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>-</t>
    </r>
    <r>
      <rPr>
        <b/>
        <sz val="8"/>
        <rFont val="Arial Cyr"/>
        <family val="0"/>
      </rPr>
      <t xml:space="preserve">  (март)                                                                           </t>
    </r>
  </si>
  <si>
    <t>очистка от снега тер-рии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</si>
  <si>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Прочистка системы канализации (январь, май, июнь). Отсыпка придомовой территории (октябрь). Электомеханическая прочистка системы канализации (январь).  Скос травы (июнь).  Очистка контейнерной площадки от мусора (июль)                                                                                                                     </t>
    </r>
  </si>
  <si>
    <t>5152 (5059)</t>
  </si>
  <si>
    <t>очистка КП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</si>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</sst>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4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8"/>
      <color indexed="12"/>
      <name val="Arial CYR"/>
      <family val="0"/>
    </font>
    <font>
      <sz val="10"/>
      <color indexed="8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1" xfId="54" applyFont="1" applyFill="1" applyBorder="1" applyAlignment="1">
      <alignment horizontal="center"/>
      <protection/>
    </xf>
    <xf numFmtId="2" fontId="2" fillId="0" borderId="8" xfId="54" applyNumberFormat="1" applyFont="1" applyFill="1" applyBorder="1" applyAlignment="1">
      <alignment horizontal="right"/>
      <protection/>
    </xf>
    <xf numFmtId="2" fontId="2" fillId="26" borderId="8" xfId="54" applyNumberFormat="1" applyFont="1" applyFill="1" applyBorder="1" applyAlignment="1">
      <alignment horizontal="right"/>
      <protection/>
    </xf>
    <xf numFmtId="0" fontId="2" fillId="27" borderId="8" xfId="54" applyFont="1" applyFill="1" applyBorder="1" applyAlignment="1">
      <alignment horizontal="right"/>
      <protection/>
    </xf>
    <xf numFmtId="0" fontId="2" fillId="27" borderId="8" xfId="54" applyFont="1" applyFill="1" applyBorder="1" applyAlignment="1">
      <alignment/>
      <protection/>
    </xf>
    <xf numFmtId="2" fontId="2" fillId="27" borderId="8" xfId="54" applyNumberFormat="1" applyFont="1" applyFill="1" applyBorder="1" applyAlignment="1">
      <alignment horizontal="right"/>
      <protection/>
    </xf>
    <xf numFmtId="0" fontId="43" fillId="20" borderId="0" xfId="54" applyFill="1" applyAlignment="1">
      <alignment/>
      <protection/>
    </xf>
    <xf numFmtId="0" fontId="0" fillId="20" borderId="0" xfId="0" applyFill="1" applyAlignment="1">
      <alignment/>
    </xf>
    <xf numFmtId="0" fontId="2" fillId="26" borderId="8" xfId="54" applyFont="1" applyFill="1" applyBorder="1" applyAlignment="1">
      <alignment horizontal="right"/>
      <protection/>
    </xf>
    <xf numFmtId="0" fontId="2" fillId="26" borderId="8" xfId="54" applyFont="1" applyFill="1" applyBorder="1" applyAlignment="1">
      <alignment/>
      <protection/>
    </xf>
    <xf numFmtId="0" fontId="43" fillId="3" borderId="0" xfId="54" applyFill="1" applyAlignment="1">
      <alignment/>
      <protection/>
    </xf>
    <xf numFmtId="0" fontId="0" fillId="3" borderId="0" xfId="0" applyFill="1" applyAlignment="1">
      <alignment/>
    </xf>
    <xf numFmtId="0" fontId="2" fillId="28" borderId="8" xfId="54" applyFont="1" applyFill="1" applyBorder="1" applyAlignment="1">
      <alignment horizontal="right"/>
      <protection/>
    </xf>
    <xf numFmtId="0" fontId="2" fillId="28" borderId="8" xfId="54" applyFont="1" applyFill="1" applyBorder="1" applyAlignment="1">
      <alignment/>
      <protection/>
    </xf>
    <xf numFmtId="2" fontId="2" fillId="28" borderId="8" xfId="54" applyNumberFormat="1" applyFont="1" applyFill="1" applyBorder="1" applyAlignment="1">
      <alignment horizontal="right"/>
      <protection/>
    </xf>
    <xf numFmtId="0" fontId="43" fillId="24" borderId="0" xfId="54" applyFill="1" applyAlignment="1">
      <alignment/>
      <protection/>
    </xf>
    <xf numFmtId="0" fontId="0" fillId="24" borderId="0" xfId="0" applyFill="1" applyAlignment="1">
      <alignment/>
    </xf>
    <xf numFmtId="0" fontId="2" fillId="29" borderId="8" xfId="54" applyFont="1" applyFill="1" applyBorder="1" applyAlignment="1">
      <alignment horizontal="right"/>
      <protection/>
    </xf>
    <xf numFmtId="0" fontId="2" fillId="29" borderId="8" xfId="54" applyFont="1" applyFill="1" applyBorder="1" applyAlignment="1">
      <alignment/>
      <protection/>
    </xf>
    <xf numFmtId="0" fontId="43" fillId="30" borderId="0" xfId="54" applyFill="1" applyAlignment="1">
      <alignment/>
      <protection/>
    </xf>
    <xf numFmtId="2" fontId="2" fillId="29" borderId="8" xfId="54" applyNumberFormat="1" applyFont="1" applyFill="1" applyBorder="1" applyAlignment="1">
      <alignment horizontal="right"/>
      <protection/>
    </xf>
    <xf numFmtId="0" fontId="0" fillId="30" borderId="0" xfId="0" applyFill="1" applyAlignment="1">
      <alignment/>
    </xf>
    <xf numFmtId="0" fontId="2" fillId="31" borderId="8" xfId="54" applyFont="1" applyFill="1" applyBorder="1" applyAlignment="1">
      <alignment horizontal="right"/>
      <protection/>
    </xf>
    <xf numFmtId="0" fontId="2" fillId="31" borderId="8" xfId="54" applyFont="1" applyFill="1" applyBorder="1" applyAlignment="1">
      <alignment/>
      <protection/>
    </xf>
    <xf numFmtId="2" fontId="2" fillId="31" borderId="8" xfId="54" applyNumberFormat="1" applyFont="1" applyFill="1" applyBorder="1" applyAlignment="1">
      <alignment horizontal="right"/>
      <protection/>
    </xf>
    <xf numFmtId="0" fontId="43" fillId="21" borderId="0" xfId="54" applyFill="1" applyAlignment="1">
      <alignment/>
      <protection/>
    </xf>
    <xf numFmtId="0" fontId="0" fillId="21" borderId="0" xfId="0" applyFill="1" applyAlignment="1">
      <alignment/>
    </xf>
    <xf numFmtId="0" fontId="2" fillId="32" borderId="8" xfId="54" applyFont="1" applyFill="1" applyBorder="1" applyAlignment="1">
      <alignment horizontal="right"/>
      <protection/>
    </xf>
    <xf numFmtId="0" fontId="2" fillId="32" borderId="8" xfId="54" applyFont="1" applyFill="1" applyBorder="1" applyAlignment="1">
      <alignment/>
      <protection/>
    </xf>
    <xf numFmtId="2" fontId="2" fillId="32" borderId="8" xfId="54" applyNumberFormat="1" applyFont="1" applyFill="1" applyBorder="1" applyAlignment="1">
      <alignment horizontal="right"/>
      <protection/>
    </xf>
    <xf numFmtId="0" fontId="43" fillId="10" borderId="0" xfId="54" applyFill="1" applyAlignment="1">
      <alignment/>
      <protection/>
    </xf>
    <xf numFmtId="0" fontId="0" fillId="10" borderId="0" xfId="0" applyFill="1" applyAlignment="1">
      <alignment/>
    </xf>
    <xf numFmtId="14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0" fontId="2" fillId="0" borderId="0" xfId="54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/>
      <protection/>
    </xf>
    <xf numFmtId="2" fontId="2" fillId="0" borderId="0" xfId="54" applyNumberFormat="1" applyFont="1" applyFill="1" applyBorder="1" applyAlignment="1">
      <alignment horizontal="right"/>
      <protection/>
    </xf>
    <xf numFmtId="0" fontId="43" fillId="0" borderId="0" xfId="54" applyFill="1" applyAlignment="1">
      <alignment/>
      <protection/>
    </xf>
    <xf numFmtId="0" fontId="2" fillId="20" borderId="0" xfId="53" applyFont="1" applyFill="1" applyBorder="1" applyAlignment="1">
      <alignment horizontal="right"/>
      <protection/>
    </xf>
    <xf numFmtId="14" fontId="2" fillId="20" borderId="0" xfId="53" applyNumberFormat="1" applyFont="1" applyFill="1" applyBorder="1" applyAlignment="1">
      <alignment/>
      <protection/>
    </xf>
    <xf numFmtId="0" fontId="2" fillId="20" borderId="0" xfId="53" applyFont="1" applyFill="1" applyBorder="1" applyAlignment="1">
      <alignment/>
      <protection/>
    </xf>
    <xf numFmtId="2" fontId="2" fillId="20" borderId="0" xfId="53" applyNumberFormat="1" applyFont="1" applyFill="1" applyBorder="1" applyAlignment="1">
      <alignment horizontal="right"/>
      <protection/>
    </xf>
    <xf numFmtId="0" fontId="43" fillId="20" borderId="0" xfId="53" applyFill="1" applyAlignment="1">
      <alignment/>
      <protection/>
    </xf>
    <xf numFmtId="0" fontId="10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6" fillId="2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9" fontId="10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0" fontId="10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15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" xfId="53"/>
    <cellStyle name="Обычный_Отчет 2014 УО 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14"/>
  <sheetViews>
    <sheetView tabSelected="1" workbookViewId="0" topLeftCell="A1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36.125" style="33" customWidth="1"/>
  </cols>
  <sheetData>
    <row r="1" spans="1:9" ht="15.75">
      <c r="A1" s="104" t="s">
        <v>65</v>
      </c>
      <c r="B1" s="104"/>
      <c r="C1" s="104"/>
      <c r="D1" s="104"/>
      <c r="E1" s="104"/>
      <c r="F1" s="104"/>
      <c r="G1" s="104"/>
      <c r="H1" s="104"/>
      <c r="I1" s="31"/>
    </row>
    <row r="2" spans="1:9" ht="12.75" customHeight="1">
      <c r="A2" s="105" t="s">
        <v>82</v>
      </c>
      <c r="B2" s="105"/>
      <c r="C2" s="105"/>
      <c r="D2" s="105"/>
      <c r="E2" s="105"/>
      <c r="F2" s="105"/>
      <c r="G2" s="105"/>
      <c r="H2" s="105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66</v>
      </c>
      <c r="C4" s="3"/>
      <c r="D4" s="12"/>
      <c r="E4" s="12" t="s">
        <v>11</v>
      </c>
      <c r="F4" s="13"/>
      <c r="G4" s="14"/>
      <c r="H4" s="30" t="s">
        <v>188</v>
      </c>
      <c r="I4" s="34"/>
    </row>
    <row r="5" spans="1:9" s="15" customFormat="1" ht="11.25">
      <c r="A5" s="12" t="s">
        <v>7</v>
      </c>
      <c r="B5" s="30" t="s">
        <v>67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71</v>
      </c>
      <c r="C6" s="13"/>
      <c r="D6" s="12"/>
      <c r="E6" s="12" t="s">
        <v>12</v>
      </c>
      <c r="F6" s="13"/>
      <c r="G6" s="14"/>
      <c r="H6" s="30" t="s">
        <v>189</v>
      </c>
      <c r="I6" s="34"/>
    </row>
    <row r="7" spans="1:9" s="15" customFormat="1" ht="11.25">
      <c r="A7" s="12" t="s">
        <v>9</v>
      </c>
      <c r="B7" s="30" t="s">
        <v>68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83</v>
      </c>
      <c r="B15" s="20">
        <f>8617.32+48988.38</f>
        <v>57605.7</v>
      </c>
      <c r="C15" s="20">
        <f>0</f>
        <v>0</v>
      </c>
      <c r="D15" s="20">
        <f>SUM(B15:C15)</f>
        <v>57605.7</v>
      </c>
      <c r="E15" s="1"/>
      <c r="F15" s="1"/>
      <c r="G15" s="1"/>
      <c r="H15" s="1"/>
    </row>
    <row r="16" spans="1:8" ht="12.75">
      <c r="A16" s="5" t="s">
        <v>84</v>
      </c>
      <c r="B16" s="20">
        <f>5685.67+36288.02</f>
        <v>41973.689999999995</v>
      </c>
      <c r="C16" s="20">
        <v>6519.58</v>
      </c>
      <c r="D16" s="20">
        <f>SUM(B16:C16)</f>
        <v>48493.27</v>
      </c>
      <c r="E16" s="1"/>
      <c r="F16" s="1"/>
      <c r="G16" s="1"/>
      <c r="H16" s="1"/>
    </row>
    <row r="17" spans="1:8" ht="12.75">
      <c r="A17" s="5" t="s">
        <v>85</v>
      </c>
      <c r="B17" s="40">
        <f>H49+H56+H61</f>
        <v>36838.064</v>
      </c>
      <c r="C17" s="40">
        <f>H72+H77+H85</f>
        <v>82144.4</v>
      </c>
      <c r="D17" s="40">
        <f>SUM(B17:C17)</f>
        <v>118982.46399999999</v>
      </c>
      <c r="E17" s="1"/>
      <c r="F17" s="1"/>
      <c r="G17" s="1"/>
      <c r="H17" s="1"/>
    </row>
    <row r="18" spans="1:8" ht="12.75">
      <c r="A18" s="5" t="s">
        <v>86</v>
      </c>
      <c r="B18" s="38">
        <f>B15-B17</f>
        <v>20767.636</v>
      </c>
      <c r="C18" s="38">
        <f>C15-C17</f>
        <v>-82144.4</v>
      </c>
      <c r="D18" s="38">
        <f>SUM(B18:C18)</f>
        <v>-61376.763999999996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87</v>
      </c>
      <c r="D20" s="36">
        <f>D18</f>
        <v>-61376.763999999996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88</v>
      </c>
      <c r="D22" s="36">
        <v>-69931.394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89</v>
      </c>
      <c r="D24" s="36">
        <f>D20+D22</f>
        <v>-131308.158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111" t="s">
        <v>60</v>
      </c>
      <c r="B26" s="112"/>
      <c r="C26" s="112"/>
      <c r="D26" s="112"/>
      <c r="E26" s="112"/>
      <c r="F26" s="112"/>
      <c r="G26" s="112"/>
      <c r="H26" s="25" t="s">
        <v>20</v>
      </c>
    </row>
    <row r="27" spans="1:8" ht="12.75" customHeight="1">
      <c r="A27" s="100" t="s">
        <v>21</v>
      </c>
      <c r="B27" s="100"/>
      <c r="C27" s="100"/>
      <c r="D27" s="100"/>
      <c r="E27" s="100"/>
      <c r="F27" s="100"/>
      <c r="G27" s="100"/>
      <c r="H27" s="26">
        <v>4.99</v>
      </c>
    </row>
    <row r="28" spans="1:8" ht="12.75" customHeight="1">
      <c r="A28" s="100" t="s">
        <v>22</v>
      </c>
      <c r="B28" s="100"/>
      <c r="C28" s="100"/>
      <c r="D28" s="100"/>
      <c r="E28" s="100"/>
      <c r="F28" s="100"/>
      <c r="G28" s="100"/>
      <c r="H28" s="26">
        <v>0.7</v>
      </c>
    </row>
    <row r="29" spans="1:8" ht="12.75" customHeight="1">
      <c r="A29" s="100" t="s">
        <v>17</v>
      </c>
      <c r="B29" s="100"/>
      <c r="C29" s="100"/>
      <c r="D29" s="100"/>
      <c r="E29" s="100"/>
      <c r="F29" s="100"/>
      <c r="G29" s="100"/>
      <c r="H29" s="26">
        <v>2.19</v>
      </c>
    </row>
    <row r="30" spans="1:8" ht="12.75" customHeight="1">
      <c r="A30" s="108" t="s">
        <v>18</v>
      </c>
      <c r="B30" s="109"/>
      <c r="C30" s="109"/>
      <c r="D30" s="109"/>
      <c r="E30" s="109"/>
      <c r="F30" s="109"/>
      <c r="G30" s="110"/>
      <c r="H30" s="27">
        <f>SUM(H27:H29)</f>
        <v>7.880000000000001</v>
      </c>
    </row>
    <row r="31" spans="1:8" ht="12.75" customHeight="1">
      <c r="A31" s="100"/>
      <c r="B31" s="100"/>
      <c r="C31" s="100"/>
      <c r="D31" s="100"/>
      <c r="E31" s="100"/>
      <c r="F31" s="100"/>
      <c r="G31" s="100"/>
      <c r="H31" s="26"/>
    </row>
    <row r="32" spans="1:8" ht="12.75" customHeight="1">
      <c r="A32" s="100" t="s">
        <v>23</v>
      </c>
      <c r="B32" s="100"/>
      <c r="C32" s="100"/>
      <c r="D32" s="100"/>
      <c r="E32" s="100"/>
      <c r="F32" s="100"/>
      <c r="G32" s="100"/>
      <c r="H32" s="26">
        <v>4.54</v>
      </c>
    </row>
    <row r="33" spans="1:8" ht="12.75" customHeight="1">
      <c r="A33" s="100" t="s">
        <v>24</v>
      </c>
      <c r="B33" s="100"/>
      <c r="C33" s="100"/>
      <c r="D33" s="100"/>
      <c r="E33" s="100"/>
      <c r="F33" s="100"/>
      <c r="G33" s="100"/>
      <c r="H33" s="26">
        <v>0</v>
      </c>
    </row>
    <row r="34" spans="1:8" ht="12.75" customHeight="1">
      <c r="A34" s="100" t="s">
        <v>25</v>
      </c>
      <c r="B34" s="100"/>
      <c r="C34" s="100"/>
      <c r="D34" s="100"/>
      <c r="E34" s="100"/>
      <c r="F34" s="100"/>
      <c r="G34" s="100"/>
      <c r="H34" s="26">
        <v>2.22</v>
      </c>
    </row>
    <row r="35" spans="1:8" ht="12.75" customHeight="1">
      <c r="A35" s="108" t="s">
        <v>19</v>
      </c>
      <c r="B35" s="109"/>
      <c r="C35" s="109"/>
      <c r="D35" s="109"/>
      <c r="E35" s="109"/>
      <c r="F35" s="109"/>
      <c r="G35" s="110"/>
      <c r="H35" s="27">
        <f>SUM(H32:H34)</f>
        <v>6.76</v>
      </c>
    </row>
    <row r="36" spans="1:8" ht="12.75" customHeight="1">
      <c r="A36" s="100"/>
      <c r="B36" s="100"/>
      <c r="C36" s="100"/>
      <c r="D36" s="100"/>
      <c r="E36" s="100"/>
      <c r="F36" s="100"/>
      <c r="G36" s="100"/>
      <c r="H36" s="26"/>
    </row>
    <row r="37" spans="1:8" ht="12.75" customHeight="1">
      <c r="A37" s="108" t="s">
        <v>28</v>
      </c>
      <c r="B37" s="109"/>
      <c r="C37" s="109"/>
      <c r="D37" s="109"/>
      <c r="E37" s="109"/>
      <c r="F37" s="109"/>
      <c r="G37" s="110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101" t="s">
        <v>58</v>
      </c>
      <c r="B39" s="102"/>
      <c r="C39" s="102"/>
      <c r="D39" s="102"/>
      <c r="E39" s="102"/>
      <c r="F39" s="102"/>
      <c r="G39" s="102"/>
      <c r="H39" s="103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87" t="s">
        <v>29</v>
      </c>
      <c r="B41" s="88"/>
      <c r="C41" s="88"/>
      <c r="D41" s="89"/>
      <c r="E41" s="89"/>
      <c r="F41" s="89"/>
      <c r="G41" s="90"/>
      <c r="H41" s="4" t="s">
        <v>90</v>
      </c>
    </row>
    <row r="42" spans="1:9" ht="47.25" customHeight="1">
      <c r="A42" s="84" t="s">
        <v>30</v>
      </c>
      <c r="B42" s="85"/>
      <c r="C42" s="85"/>
      <c r="D42" s="85"/>
      <c r="E42" s="85"/>
      <c r="F42" s="85"/>
      <c r="G42" s="86"/>
      <c r="H42" s="28">
        <f>12*B5*I42</f>
        <v>9404.172</v>
      </c>
      <c r="I42" s="35">
        <v>2.39</v>
      </c>
    </row>
    <row r="43" spans="1:9" ht="24.75" customHeight="1">
      <c r="A43" s="91" t="s">
        <v>31</v>
      </c>
      <c r="B43" s="92"/>
      <c r="C43" s="92"/>
      <c r="D43" s="92"/>
      <c r="E43" s="92"/>
      <c r="F43" s="92"/>
      <c r="G43" s="93"/>
      <c r="H43" s="28">
        <f>12*I43*B5</f>
        <v>2478.924</v>
      </c>
      <c r="I43" s="35">
        <v>0.63</v>
      </c>
    </row>
    <row r="44" spans="1:9" ht="13.5" customHeight="1">
      <c r="A44" s="106" t="s">
        <v>32</v>
      </c>
      <c r="B44" s="107"/>
      <c r="C44" s="107"/>
      <c r="D44" s="107"/>
      <c r="E44" s="107"/>
      <c r="F44" s="107"/>
      <c r="G44" s="107"/>
      <c r="H44" s="28">
        <f>12*B5*I44</f>
        <v>1337.832</v>
      </c>
      <c r="I44" s="35">
        <v>0.34</v>
      </c>
    </row>
    <row r="45" spans="1:9" ht="24.75" customHeight="1">
      <c r="A45" s="91" t="s">
        <v>33</v>
      </c>
      <c r="B45" s="92"/>
      <c r="C45" s="92"/>
      <c r="D45" s="92"/>
      <c r="E45" s="92"/>
      <c r="F45" s="92"/>
      <c r="G45" s="93"/>
      <c r="H45" s="28">
        <f>12*B5*I45</f>
        <v>1337.832</v>
      </c>
      <c r="I45" s="35">
        <v>0.34</v>
      </c>
    </row>
    <row r="46" spans="1:9" ht="13.5" customHeight="1">
      <c r="A46" s="106" t="s">
        <v>34</v>
      </c>
      <c r="B46" s="107"/>
      <c r="C46" s="107"/>
      <c r="D46" s="107"/>
      <c r="E46" s="107"/>
      <c r="F46" s="107"/>
      <c r="G46" s="107"/>
      <c r="H46" s="28">
        <f>12*B5*I46</f>
        <v>708.2639999999999</v>
      </c>
      <c r="I46" s="35">
        <v>0.18</v>
      </c>
    </row>
    <row r="47" spans="1:9" ht="47.25" customHeight="1">
      <c r="A47" s="84" t="s">
        <v>36</v>
      </c>
      <c r="B47" s="85"/>
      <c r="C47" s="85"/>
      <c r="D47" s="85"/>
      <c r="E47" s="85"/>
      <c r="F47" s="85"/>
      <c r="G47" s="86"/>
      <c r="H47" s="28">
        <f>12*B5*I47</f>
        <v>3462.624</v>
      </c>
      <c r="I47" s="35">
        <v>0.88</v>
      </c>
    </row>
    <row r="48" spans="1:9" ht="24.75" customHeight="1">
      <c r="A48" s="91" t="s">
        <v>35</v>
      </c>
      <c r="B48" s="92"/>
      <c r="C48" s="92"/>
      <c r="D48" s="92"/>
      <c r="E48" s="92"/>
      <c r="F48" s="92"/>
      <c r="G48" s="93"/>
      <c r="H48" s="28">
        <f>12*B5*I48</f>
        <v>905.004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19634.652000000002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87" t="s">
        <v>37</v>
      </c>
      <c r="B51" s="88"/>
      <c r="C51" s="88"/>
      <c r="D51" s="89"/>
      <c r="E51" s="89"/>
      <c r="F51" s="89"/>
      <c r="G51" s="90"/>
      <c r="H51" s="4" t="s">
        <v>90</v>
      </c>
    </row>
    <row r="52" spans="1:9" ht="24" customHeight="1">
      <c r="A52" s="84" t="s">
        <v>179</v>
      </c>
      <c r="B52" s="85"/>
      <c r="C52" s="85"/>
      <c r="D52" s="85"/>
      <c r="E52" s="85"/>
      <c r="F52" s="85"/>
      <c r="G52" s="86"/>
      <c r="H52" s="28">
        <v>8586.2</v>
      </c>
      <c r="I52" s="35">
        <v>0.7</v>
      </c>
    </row>
    <row r="53" spans="1:8" ht="24.75" customHeight="1">
      <c r="A53" s="91" t="s">
        <v>52</v>
      </c>
      <c r="B53" s="92"/>
      <c r="C53" s="92"/>
      <c r="D53" s="92"/>
      <c r="E53" s="92"/>
      <c r="F53" s="92"/>
      <c r="G53" s="93"/>
      <c r="H53" s="28">
        <v>0</v>
      </c>
    </row>
    <row r="54" spans="1:8" ht="24.75" customHeight="1">
      <c r="A54" s="91" t="s">
        <v>53</v>
      </c>
      <c r="B54" s="92"/>
      <c r="C54" s="92"/>
      <c r="D54" s="92"/>
      <c r="E54" s="92"/>
      <c r="F54" s="92"/>
      <c r="G54" s="93"/>
      <c r="H54" s="28">
        <v>0</v>
      </c>
    </row>
    <row r="55" spans="1:8" ht="36" customHeight="1">
      <c r="A55" s="91" t="s">
        <v>54</v>
      </c>
      <c r="B55" s="92"/>
      <c r="C55" s="92"/>
      <c r="D55" s="92"/>
      <c r="E55" s="92"/>
      <c r="F55" s="92"/>
      <c r="G55" s="93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8586.2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87" t="s">
        <v>45</v>
      </c>
      <c r="B58" s="88"/>
      <c r="C58" s="88"/>
      <c r="D58" s="89"/>
      <c r="E58" s="89"/>
      <c r="F58" s="89"/>
      <c r="G58" s="90"/>
      <c r="H58" s="4" t="s">
        <v>70</v>
      </c>
    </row>
    <row r="59" spans="1:9" ht="12.75" customHeight="1">
      <c r="A59" s="84" t="s">
        <v>44</v>
      </c>
      <c r="B59" s="85"/>
      <c r="C59" s="85"/>
      <c r="D59" s="85"/>
      <c r="E59" s="85"/>
      <c r="F59" s="85"/>
      <c r="G59" s="86"/>
      <c r="H59" s="28">
        <f>12*B5*I59</f>
        <v>8617.212</v>
      </c>
      <c r="I59" s="35">
        <v>2.19</v>
      </c>
    </row>
    <row r="60" spans="1:8" ht="24" customHeight="1">
      <c r="A60" s="84" t="s">
        <v>49</v>
      </c>
      <c r="B60" s="85"/>
      <c r="C60" s="85"/>
      <c r="D60" s="85"/>
      <c r="E60" s="85"/>
      <c r="F60" s="85"/>
      <c r="G60" s="86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8617.212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101" t="s">
        <v>59</v>
      </c>
      <c r="B63" s="102"/>
      <c r="C63" s="102"/>
      <c r="D63" s="102"/>
      <c r="E63" s="102"/>
      <c r="F63" s="102"/>
      <c r="G63" s="102"/>
      <c r="H63" s="103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87" t="s">
        <v>43</v>
      </c>
      <c r="B65" s="88"/>
      <c r="C65" s="88"/>
      <c r="D65" s="89"/>
      <c r="E65" s="89"/>
      <c r="F65" s="89"/>
      <c r="G65" s="90"/>
      <c r="H65" s="4" t="s">
        <v>90</v>
      </c>
    </row>
    <row r="66" spans="1:9" ht="36.75" customHeight="1">
      <c r="A66" s="84" t="s">
        <v>38</v>
      </c>
      <c r="B66" s="85"/>
      <c r="C66" s="85"/>
      <c r="D66" s="85"/>
      <c r="E66" s="85"/>
      <c r="F66" s="85"/>
      <c r="G66" s="86"/>
      <c r="H66" s="28">
        <f>12*B5*I66</f>
        <v>4170.888</v>
      </c>
      <c r="I66" s="35">
        <v>1.06</v>
      </c>
    </row>
    <row r="67" spans="1:9" ht="24.75" customHeight="1">
      <c r="A67" s="91" t="s">
        <v>39</v>
      </c>
      <c r="B67" s="92"/>
      <c r="C67" s="92"/>
      <c r="D67" s="92"/>
      <c r="E67" s="92"/>
      <c r="F67" s="92"/>
      <c r="G67" s="93"/>
      <c r="H67" s="28">
        <f>12*B5*I67</f>
        <v>3541.3199999999997</v>
      </c>
      <c r="I67" s="35">
        <v>0.9</v>
      </c>
    </row>
    <row r="68" spans="1:9" ht="36.75" customHeight="1">
      <c r="A68" s="84" t="s">
        <v>48</v>
      </c>
      <c r="B68" s="85"/>
      <c r="C68" s="85"/>
      <c r="D68" s="85"/>
      <c r="E68" s="85"/>
      <c r="F68" s="85"/>
      <c r="G68" s="86"/>
      <c r="H68" s="28">
        <f>12*B5*I68</f>
        <v>4957.848</v>
      </c>
      <c r="I68" s="35">
        <v>1.26</v>
      </c>
    </row>
    <row r="69" spans="1:9" ht="24.75" customHeight="1">
      <c r="A69" s="91" t="s">
        <v>40</v>
      </c>
      <c r="B69" s="92"/>
      <c r="C69" s="92"/>
      <c r="D69" s="92"/>
      <c r="E69" s="92"/>
      <c r="F69" s="92"/>
      <c r="G69" s="93"/>
      <c r="H69" s="28">
        <f>12*B5*I69</f>
        <v>944.3519999999999</v>
      </c>
      <c r="I69" s="35">
        <v>0.24</v>
      </c>
    </row>
    <row r="70" spans="1:9" ht="25.5" customHeight="1">
      <c r="A70" s="84" t="s">
        <v>41</v>
      </c>
      <c r="B70" s="85"/>
      <c r="C70" s="85"/>
      <c r="D70" s="85"/>
      <c r="E70" s="85"/>
      <c r="F70" s="85"/>
      <c r="G70" s="86"/>
      <c r="H70" s="28">
        <f>12*B5*I70</f>
        <v>1731.312</v>
      </c>
      <c r="I70" s="35">
        <v>0.44</v>
      </c>
    </row>
    <row r="71" spans="1:9" ht="24.75" customHeight="1">
      <c r="A71" s="91" t="s">
        <v>42</v>
      </c>
      <c r="B71" s="92"/>
      <c r="C71" s="92"/>
      <c r="D71" s="92"/>
      <c r="E71" s="92"/>
      <c r="F71" s="92"/>
      <c r="G71" s="93"/>
      <c r="H71" s="28">
        <f>12*B5*I71</f>
        <v>590.2199999999999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15935.939999999999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87" t="s">
        <v>46</v>
      </c>
      <c r="B74" s="88"/>
      <c r="C74" s="88"/>
      <c r="D74" s="89"/>
      <c r="E74" s="89"/>
      <c r="F74" s="89"/>
      <c r="G74" s="90"/>
      <c r="H74" s="4" t="s">
        <v>90</v>
      </c>
    </row>
    <row r="75" spans="1:8" ht="44.25" customHeight="1">
      <c r="A75" s="84" t="s">
        <v>181</v>
      </c>
      <c r="B75" s="85"/>
      <c r="C75" s="85"/>
      <c r="D75" s="85"/>
      <c r="E75" s="85"/>
      <c r="F75" s="85"/>
      <c r="G75" s="86"/>
      <c r="H75" s="42">
        <f>46077.92+2100+2048.54</f>
        <v>50226.46</v>
      </c>
    </row>
    <row r="76" spans="1:8" ht="34.5" customHeight="1">
      <c r="A76" s="91" t="s">
        <v>51</v>
      </c>
      <c r="B76" s="92"/>
      <c r="C76" s="92"/>
      <c r="D76" s="92"/>
      <c r="E76" s="92"/>
      <c r="F76" s="92"/>
      <c r="G76" s="93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50226.46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87" t="s">
        <v>47</v>
      </c>
      <c r="B79" s="88"/>
      <c r="C79" s="88"/>
      <c r="D79" s="89"/>
      <c r="E79" s="89"/>
      <c r="F79" s="89"/>
      <c r="G79" s="90"/>
      <c r="H79" s="4" t="s">
        <v>90</v>
      </c>
    </row>
    <row r="80" spans="1:8" ht="23.25" customHeight="1">
      <c r="A80" s="84" t="s">
        <v>180</v>
      </c>
      <c r="B80" s="85"/>
      <c r="C80" s="85"/>
      <c r="D80" s="85"/>
      <c r="E80" s="85"/>
      <c r="F80" s="85"/>
      <c r="G80" s="86"/>
      <c r="H80" s="42">
        <v>0</v>
      </c>
    </row>
    <row r="81" spans="1:8" ht="27" customHeight="1">
      <c r="A81" s="84" t="s">
        <v>183</v>
      </c>
      <c r="B81" s="85"/>
      <c r="C81" s="85"/>
      <c r="D81" s="85"/>
      <c r="E81" s="85"/>
      <c r="F81" s="85"/>
      <c r="G81" s="86"/>
      <c r="H81" s="28">
        <v>557.43</v>
      </c>
    </row>
    <row r="82" spans="1:8" ht="27" customHeight="1">
      <c r="A82" s="97" t="s">
        <v>81</v>
      </c>
      <c r="B82" s="98"/>
      <c r="C82" s="98"/>
      <c r="D82" s="98"/>
      <c r="E82" s="98"/>
      <c r="F82" s="98"/>
      <c r="G82" s="99"/>
      <c r="H82" s="28">
        <v>0</v>
      </c>
    </row>
    <row r="83" spans="1:8" ht="24.75" customHeight="1">
      <c r="A83" s="91" t="s">
        <v>50</v>
      </c>
      <c r="B83" s="92"/>
      <c r="C83" s="92"/>
      <c r="D83" s="92"/>
      <c r="E83" s="92"/>
      <c r="F83" s="92"/>
      <c r="G83" s="93"/>
      <c r="H83" s="28">
        <v>0</v>
      </c>
    </row>
    <row r="84" spans="1:8" ht="58.5" customHeight="1">
      <c r="A84" s="94" t="s">
        <v>185</v>
      </c>
      <c r="B84" s="95"/>
      <c r="C84" s="95"/>
      <c r="D84" s="95"/>
      <c r="E84" s="95"/>
      <c r="F84" s="95"/>
      <c r="G84" s="96"/>
      <c r="H84" s="39">
        <f>8440+1320+4000+536.6+1127.97</f>
        <v>15424.57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15982</v>
      </c>
    </row>
    <row r="86" ht="12.75">
      <c r="H86" s="33"/>
    </row>
    <row r="88" ht="12.75">
      <c r="A88" t="s">
        <v>61</v>
      </c>
    </row>
    <row r="93" spans="1:25" ht="12.75">
      <c r="A93" s="41" t="s">
        <v>91</v>
      </c>
      <c r="B93" s="41" t="s">
        <v>92</v>
      </c>
      <c r="C93" s="41" t="s">
        <v>93</v>
      </c>
      <c r="D93" s="41" t="s">
        <v>94</v>
      </c>
      <c r="E93" s="41" t="s">
        <v>95</v>
      </c>
      <c r="F93" s="41" t="s">
        <v>96</v>
      </c>
      <c r="G93" s="41" t="s">
        <v>97</v>
      </c>
      <c r="H93" s="41" t="s">
        <v>98</v>
      </c>
      <c r="I93" s="41" t="s">
        <v>99</v>
      </c>
      <c r="J93" s="41" t="s">
        <v>100</v>
      </c>
      <c r="K93" s="41" t="s">
        <v>101</v>
      </c>
      <c r="L93" s="41" t="s">
        <v>102</v>
      </c>
      <c r="M93" s="41" t="s">
        <v>103</v>
      </c>
      <c r="N93" s="41" t="s">
        <v>104</v>
      </c>
      <c r="O93" s="41" t="s">
        <v>105</v>
      </c>
      <c r="P93" s="41" t="s">
        <v>106</v>
      </c>
      <c r="Q93" s="41" t="s">
        <v>107</v>
      </c>
      <c r="R93" s="41" t="s">
        <v>108</v>
      </c>
      <c r="S93" s="41" t="s">
        <v>109</v>
      </c>
      <c r="T93" s="41" t="s">
        <v>110</v>
      </c>
      <c r="U93" s="41" t="s">
        <v>111</v>
      </c>
      <c r="V93" s="41" t="s">
        <v>112</v>
      </c>
      <c r="W93" s="41" t="s">
        <v>113</v>
      </c>
      <c r="X93" s="41" t="s">
        <v>114</v>
      </c>
      <c r="Y93" s="41" t="s">
        <v>115</v>
      </c>
    </row>
    <row r="94" spans="1:25" s="52" customFormat="1" ht="12.75">
      <c r="A94" s="49">
        <v>4610</v>
      </c>
      <c r="B94" s="49" t="b">
        <v>0</v>
      </c>
      <c r="C94" s="49">
        <v>4521</v>
      </c>
      <c r="D94" s="50" t="s">
        <v>116</v>
      </c>
      <c r="E94" s="50" t="s">
        <v>117</v>
      </c>
      <c r="F94" s="50" t="s">
        <v>118</v>
      </c>
      <c r="G94" s="49">
        <v>1</v>
      </c>
      <c r="H94" s="49">
        <v>1</v>
      </c>
      <c r="I94" s="50" t="s">
        <v>119</v>
      </c>
      <c r="J94" s="50" t="s">
        <v>120</v>
      </c>
      <c r="K94" s="49">
        <v>1</v>
      </c>
      <c r="L94" s="50" t="s">
        <v>121</v>
      </c>
      <c r="M94" s="50" t="s">
        <v>122</v>
      </c>
      <c r="N94" s="43">
        <v>370</v>
      </c>
      <c r="O94" s="51"/>
      <c r="P94" s="51"/>
      <c r="Q94" s="51"/>
      <c r="R94" s="49" t="b">
        <v>1</v>
      </c>
      <c r="S94" s="50" t="s">
        <v>123</v>
      </c>
      <c r="T94" s="50" t="s">
        <v>122</v>
      </c>
      <c r="U94" s="50" t="s">
        <v>124</v>
      </c>
      <c r="V94" s="50" t="s">
        <v>125</v>
      </c>
      <c r="W94" s="50" t="s">
        <v>126</v>
      </c>
      <c r="X94" s="49" t="b">
        <v>0</v>
      </c>
      <c r="Y94" s="49" t="b">
        <v>0</v>
      </c>
    </row>
    <row r="95" spans="1:25" s="62" customFormat="1" ht="12.75">
      <c r="A95" s="58">
        <v>4292</v>
      </c>
      <c r="B95" s="58" t="b">
        <v>0</v>
      </c>
      <c r="C95" s="58">
        <v>4208</v>
      </c>
      <c r="D95" s="59" t="s">
        <v>127</v>
      </c>
      <c r="E95" s="59" t="s">
        <v>128</v>
      </c>
      <c r="F95" s="59" t="s">
        <v>129</v>
      </c>
      <c r="G95" s="60"/>
      <c r="H95" s="58">
        <v>2</v>
      </c>
      <c r="I95" s="59" t="s">
        <v>130</v>
      </c>
      <c r="J95" s="59" t="s">
        <v>122</v>
      </c>
      <c r="K95" s="58">
        <v>1</v>
      </c>
      <c r="L95" s="59" t="s">
        <v>121</v>
      </c>
      <c r="M95" s="59" t="s">
        <v>122</v>
      </c>
      <c r="N95" s="61">
        <v>1050</v>
      </c>
      <c r="O95" s="60"/>
      <c r="P95" s="60"/>
      <c r="Q95" s="60"/>
      <c r="R95" s="58" t="b">
        <v>1</v>
      </c>
      <c r="S95" s="59" t="s">
        <v>123</v>
      </c>
      <c r="T95" s="59" t="s">
        <v>122</v>
      </c>
      <c r="U95" s="59" t="s">
        <v>124</v>
      </c>
      <c r="V95" s="59" t="s">
        <v>131</v>
      </c>
      <c r="W95" s="59" t="s">
        <v>132</v>
      </c>
      <c r="X95" s="58" t="b">
        <v>0</v>
      </c>
      <c r="Y95" s="58" t="b">
        <v>0</v>
      </c>
    </row>
    <row r="96" spans="1:25" s="62" customFormat="1" ht="12.75">
      <c r="A96" s="58">
        <v>4669</v>
      </c>
      <c r="B96" s="58" t="b">
        <v>0</v>
      </c>
      <c r="C96" s="58">
        <v>4579</v>
      </c>
      <c r="D96" s="59" t="s">
        <v>133</v>
      </c>
      <c r="E96" s="59" t="s">
        <v>134</v>
      </c>
      <c r="F96" s="59" t="s">
        <v>118</v>
      </c>
      <c r="G96" s="58">
        <v>3</v>
      </c>
      <c r="H96" s="58">
        <v>2</v>
      </c>
      <c r="I96" s="59" t="s">
        <v>135</v>
      </c>
      <c r="J96" s="59" t="s">
        <v>122</v>
      </c>
      <c r="K96" s="58">
        <v>1</v>
      </c>
      <c r="L96" s="59" t="s">
        <v>121</v>
      </c>
      <c r="M96" s="59" t="s">
        <v>122</v>
      </c>
      <c r="N96" s="61">
        <v>6938.4</v>
      </c>
      <c r="O96" s="60"/>
      <c r="P96" s="60"/>
      <c r="Q96" s="60"/>
      <c r="R96" s="58" t="b">
        <v>1</v>
      </c>
      <c r="S96" s="59" t="s">
        <v>123</v>
      </c>
      <c r="T96" s="59" t="s">
        <v>122</v>
      </c>
      <c r="U96" s="59" t="s">
        <v>124</v>
      </c>
      <c r="V96" s="59" t="s">
        <v>131</v>
      </c>
      <c r="W96" s="59" t="s">
        <v>132</v>
      </c>
      <c r="X96" s="58" t="b">
        <v>0</v>
      </c>
      <c r="Y96" s="58" t="b">
        <v>0</v>
      </c>
    </row>
    <row r="97" spans="1:25" s="67" customFormat="1" ht="12.75">
      <c r="A97" s="63">
        <v>4951</v>
      </c>
      <c r="B97" s="63" t="b">
        <v>0</v>
      </c>
      <c r="C97" s="63">
        <v>4859</v>
      </c>
      <c r="D97" s="64" t="s">
        <v>136</v>
      </c>
      <c r="E97" s="64" t="s">
        <v>128</v>
      </c>
      <c r="F97" s="64" t="s">
        <v>118</v>
      </c>
      <c r="G97" s="63">
        <v>2</v>
      </c>
      <c r="H97" s="63">
        <v>2</v>
      </c>
      <c r="I97" s="64" t="s">
        <v>137</v>
      </c>
      <c r="J97" s="64" t="s">
        <v>122</v>
      </c>
      <c r="K97" s="63">
        <v>1</v>
      </c>
      <c r="L97" s="64" t="s">
        <v>121</v>
      </c>
      <c r="M97" s="64" t="s">
        <v>122</v>
      </c>
      <c r="N97" s="65">
        <v>1550</v>
      </c>
      <c r="O97" s="66"/>
      <c r="P97" s="66"/>
      <c r="Q97" s="66"/>
      <c r="R97" s="63" t="b">
        <v>1</v>
      </c>
      <c r="S97" s="64" t="s">
        <v>123</v>
      </c>
      <c r="T97" s="64" t="s">
        <v>122</v>
      </c>
      <c r="U97" s="64" t="s">
        <v>124</v>
      </c>
      <c r="V97" s="64" t="s">
        <v>125</v>
      </c>
      <c r="W97" s="64" t="s">
        <v>138</v>
      </c>
      <c r="X97" s="63" t="b">
        <v>0</v>
      </c>
      <c r="Y97" s="63" t="b">
        <v>0</v>
      </c>
    </row>
    <row r="98" spans="1:25" s="52" customFormat="1" ht="12.75">
      <c r="A98" s="49">
        <v>4969</v>
      </c>
      <c r="B98" s="49" t="b">
        <v>0</v>
      </c>
      <c r="C98" s="49">
        <v>4876</v>
      </c>
      <c r="D98" s="50" t="s">
        <v>139</v>
      </c>
      <c r="E98" s="50" t="s">
        <v>140</v>
      </c>
      <c r="F98" s="50" t="s">
        <v>141</v>
      </c>
      <c r="G98" s="49">
        <v>1</v>
      </c>
      <c r="H98" s="49">
        <v>1</v>
      </c>
      <c r="I98" s="50" t="s">
        <v>142</v>
      </c>
      <c r="J98" s="50" t="s">
        <v>122</v>
      </c>
      <c r="K98" s="49">
        <v>1</v>
      </c>
      <c r="L98" s="50" t="s">
        <v>121</v>
      </c>
      <c r="M98" s="50" t="s">
        <v>122</v>
      </c>
      <c r="N98" s="43">
        <v>360</v>
      </c>
      <c r="O98" s="51"/>
      <c r="P98" s="51"/>
      <c r="Q98" s="51"/>
      <c r="R98" s="49" t="b">
        <v>1</v>
      </c>
      <c r="S98" s="50" t="s">
        <v>123</v>
      </c>
      <c r="T98" s="50" t="s">
        <v>122</v>
      </c>
      <c r="U98" s="50" t="s">
        <v>124</v>
      </c>
      <c r="V98" s="50" t="s">
        <v>125</v>
      </c>
      <c r="W98" s="50" t="s">
        <v>126</v>
      </c>
      <c r="X98" s="49" t="b">
        <v>0</v>
      </c>
      <c r="Y98" s="49" t="b">
        <v>0</v>
      </c>
    </row>
    <row r="99" spans="1:25" s="67" customFormat="1" ht="12.75">
      <c r="A99" s="63">
        <v>4999</v>
      </c>
      <c r="B99" s="63" t="b">
        <v>0</v>
      </c>
      <c r="C99" s="63">
        <v>4906</v>
      </c>
      <c r="D99" s="64" t="s">
        <v>143</v>
      </c>
      <c r="E99" s="64" t="s">
        <v>144</v>
      </c>
      <c r="F99" s="64" t="s">
        <v>140</v>
      </c>
      <c r="G99" s="63">
        <v>1</v>
      </c>
      <c r="H99" s="63">
        <v>2</v>
      </c>
      <c r="I99" s="64" t="s">
        <v>145</v>
      </c>
      <c r="J99" s="64" t="s">
        <v>122</v>
      </c>
      <c r="K99" s="63">
        <v>1</v>
      </c>
      <c r="L99" s="64" t="s">
        <v>121</v>
      </c>
      <c r="M99" s="64" t="s">
        <v>122</v>
      </c>
      <c r="N99" s="65">
        <v>4650</v>
      </c>
      <c r="O99" s="66"/>
      <c r="P99" s="66"/>
      <c r="Q99" s="66"/>
      <c r="R99" s="63" t="b">
        <v>1</v>
      </c>
      <c r="S99" s="64" t="s">
        <v>123</v>
      </c>
      <c r="T99" s="64" t="s">
        <v>122</v>
      </c>
      <c r="U99" s="64" t="s">
        <v>124</v>
      </c>
      <c r="V99" s="64" t="s">
        <v>125</v>
      </c>
      <c r="W99" s="64" t="s">
        <v>138</v>
      </c>
      <c r="X99" s="63" t="b">
        <v>0</v>
      </c>
      <c r="Y99" s="63" t="b">
        <v>0</v>
      </c>
    </row>
    <row r="100" spans="1:25" s="67" customFormat="1" ht="12.75">
      <c r="A100" s="63">
        <v>4287</v>
      </c>
      <c r="B100" s="63" t="b">
        <v>0</v>
      </c>
      <c r="C100" s="63">
        <v>4203</v>
      </c>
      <c r="D100" s="64" t="s">
        <v>146</v>
      </c>
      <c r="E100" s="64" t="s">
        <v>147</v>
      </c>
      <c r="F100" s="64" t="s">
        <v>117</v>
      </c>
      <c r="G100" s="63">
        <v>2</v>
      </c>
      <c r="H100" s="63">
        <v>2</v>
      </c>
      <c r="I100" s="64" t="s">
        <v>148</v>
      </c>
      <c r="J100" s="64" t="s">
        <v>122</v>
      </c>
      <c r="K100" s="63">
        <v>1</v>
      </c>
      <c r="L100" s="64" t="s">
        <v>121</v>
      </c>
      <c r="M100" s="64" t="s">
        <v>122</v>
      </c>
      <c r="N100" s="65">
        <v>1280</v>
      </c>
      <c r="O100" s="66"/>
      <c r="P100" s="66"/>
      <c r="Q100" s="66"/>
      <c r="R100" s="63" t="b">
        <v>1</v>
      </c>
      <c r="S100" s="64" t="s">
        <v>123</v>
      </c>
      <c r="T100" s="64" t="s">
        <v>122</v>
      </c>
      <c r="U100" s="64" t="s">
        <v>124</v>
      </c>
      <c r="V100" s="64" t="s">
        <v>125</v>
      </c>
      <c r="W100" s="64" t="s">
        <v>138</v>
      </c>
      <c r="X100" s="63" t="b">
        <v>0</v>
      </c>
      <c r="Y100" s="63" t="b">
        <v>0</v>
      </c>
    </row>
    <row r="101" spans="1:25" s="52" customFormat="1" ht="12.75">
      <c r="A101" s="49">
        <v>4597</v>
      </c>
      <c r="B101" s="49" t="b">
        <v>0</v>
      </c>
      <c r="C101" s="49">
        <v>4509</v>
      </c>
      <c r="D101" s="50" t="s">
        <v>149</v>
      </c>
      <c r="E101" s="50" t="s">
        <v>117</v>
      </c>
      <c r="F101" s="50" t="s">
        <v>118</v>
      </c>
      <c r="G101" s="49">
        <v>1</v>
      </c>
      <c r="H101" s="49">
        <v>1</v>
      </c>
      <c r="I101" s="50" t="s">
        <v>150</v>
      </c>
      <c r="J101" s="50" t="s">
        <v>151</v>
      </c>
      <c r="K101" s="49">
        <v>1</v>
      </c>
      <c r="L101" s="50" t="s">
        <v>121</v>
      </c>
      <c r="M101" s="50" t="s">
        <v>122</v>
      </c>
      <c r="N101" s="43">
        <v>395</v>
      </c>
      <c r="O101" s="51"/>
      <c r="P101" s="51"/>
      <c r="Q101" s="51"/>
      <c r="R101" s="49" t="b">
        <v>1</v>
      </c>
      <c r="S101" s="50" t="s">
        <v>123</v>
      </c>
      <c r="T101" s="50" t="s">
        <v>122</v>
      </c>
      <c r="U101" s="50" t="s">
        <v>124</v>
      </c>
      <c r="V101" s="50" t="s">
        <v>125</v>
      </c>
      <c r="W101" s="50" t="s">
        <v>126</v>
      </c>
      <c r="X101" s="49" t="b">
        <v>0</v>
      </c>
      <c r="Y101" s="49" t="b">
        <v>0</v>
      </c>
    </row>
    <row r="102" spans="1:25" s="62" customFormat="1" ht="12.75">
      <c r="A102" s="58">
        <v>5659</v>
      </c>
      <c r="B102" s="58" t="b">
        <v>0</v>
      </c>
      <c r="C102" s="58">
        <v>5563</v>
      </c>
      <c r="D102" s="59" t="s">
        <v>152</v>
      </c>
      <c r="E102" s="59" t="s">
        <v>129</v>
      </c>
      <c r="F102" s="59" t="s">
        <v>153</v>
      </c>
      <c r="G102" s="58">
        <v>1</v>
      </c>
      <c r="H102" s="58">
        <v>1</v>
      </c>
      <c r="I102" s="59" t="s">
        <v>154</v>
      </c>
      <c r="J102" s="59" t="s">
        <v>122</v>
      </c>
      <c r="K102" s="58">
        <v>1</v>
      </c>
      <c r="L102" s="59" t="s">
        <v>121</v>
      </c>
      <c r="M102" s="59" t="s">
        <v>122</v>
      </c>
      <c r="N102" s="61">
        <v>597.8</v>
      </c>
      <c r="O102" s="60"/>
      <c r="P102" s="60"/>
      <c r="Q102" s="60"/>
      <c r="R102" s="58" t="b">
        <v>1</v>
      </c>
      <c r="S102" s="59" t="s">
        <v>123</v>
      </c>
      <c r="T102" s="59" t="s">
        <v>122</v>
      </c>
      <c r="U102" s="59" t="s">
        <v>124</v>
      </c>
      <c r="V102" s="59" t="s">
        <v>125</v>
      </c>
      <c r="W102" s="59" t="s">
        <v>155</v>
      </c>
      <c r="X102" s="58" t="b">
        <v>0</v>
      </c>
      <c r="Y102" s="58" t="b">
        <v>0</v>
      </c>
    </row>
    <row r="103" spans="1:25" s="72" customFormat="1" ht="12.75">
      <c r="A103" s="68">
        <v>5083</v>
      </c>
      <c r="B103" s="68" t="b">
        <v>0</v>
      </c>
      <c r="C103" s="68">
        <v>4990</v>
      </c>
      <c r="D103" s="69" t="s">
        <v>156</v>
      </c>
      <c r="E103" s="69" t="s">
        <v>141</v>
      </c>
      <c r="F103" s="69" t="s">
        <v>157</v>
      </c>
      <c r="G103" s="68">
        <v>1</v>
      </c>
      <c r="H103" s="68">
        <v>1</v>
      </c>
      <c r="I103" s="69" t="s">
        <v>158</v>
      </c>
      <c r="J103" s="69" t="s">
        <v>159</v>
      </c>
      <c r="K103" s="68">
        <v>1</v>
      </c>
      <c r="L103" s="69" t="s">
        <v>121</v>
      </c>
      <c r="M103" s="69" t="s">
        <v>122</v>
      </c>
      <c r="N103" s="70">
        <v>536.6</v>
      </c>
      <c r="O103" s="71"/>
      <c r="P103" s="71"/>
      <c r="Q103" s="71"/>
      <c r="R103" s="68" t="b">
        <v>1</v>
      </c>
      <c r="S103" s="69" t="s">
        <v>123</v>
      </c>
      <c r="T103" s="69" t="s">
        <v>122</v>
      </c>
      <c r="U103" s="69" t="s">
        <v>124</v>
      </c>
      <c r="V103" s="69" t="s">
        <v>131</v>
      </c>
      <c r="W103" s="69" t="s">
        <v>132</v>
      </c>
      <c r="X103" s="68" t="b">
        <v>0</v>
      </c>
      <c r="Y103" s="68" t="b">
        <v>0</v>
      </c>
    </row>
    <row r="104" spans="1:25" s="52" customFormat="1" ht="12.75">
      <c r="A104" s="49">
        <v>5116</v>
      </c>
      <c r="B104" s="49" t="b">
        <v>0</v>
      </c>
      <c r="C104" s="49">
        <v>5023</v>
      </c>
      <c r="D104" s="50" t="s">
        <v>160</v>
      </c>
      <c r="E104" s="50" t="s">
        <v>128</v>
      </c>
      <c r="F104" s="50" t="s">
        <v>117</v>
      </c>
      <c r="G104" s="49">
        <v>1</v>
      </c>
      <c r="H104" s="49">
        <v>1</v>
      </c>
      <c r="I104" s="50" t="s">
        <v>161</v>
      </c>
      <c r="J104" s="50" t="s">
        <v>162</v>
      </c>
      <c r="K104" s="49">
        <v>1</v>
      </c>
      <c r="L104" s="50" t="s">
        <v>121</v>
      </c>
      <c r="M104" s="50" t="s">
        <v>122</v>
      </c>
      <c r="N104" s="43">
        <v>420</v>
      </c>
      <c r="O104" s="51"/>
      <c r="P104" s="51"/>
      <c r="Q104" s="51"/>
      <c r="R104" s="49" t="b">
        <v>1</v>
      </c>
      <c r="S104" s="50" t="s">
        <v>123</v>
      </c>
      <c r="T104" s="50" t="s">
        <v>122</v>
      </c>
      <c r="U104" s="50" t="s">
        <v>124</v>
      </c>
      <c r="V104" s="50" t="s">
        <v>125</v>
      </c>
      <c r="W104" s="50" t="s">
        <v>126</v>
      </c>
      <c r="X104" s="49" t="b">
        <v>0</v>
      </c>
      <c r="Y104" s="49" t="b">
        <v>0</v>
      </c>
    </row>
    <row r="105" spans="1:25" s="48" customFormat="1" ht="12.75">
      <c r="A105" s="44">
        <v>5287</v>
      </c>
      <c r="B105" s="44" t="b">
        <v>0</v>
      </c>
      <c r="C105" s="44">
        <v>5194</v>
      </c>
      <c r="D105" s="45" t="s">
        <v>163</v>
      </c>
      <c r="E105" s="45" t="s">
        <v>147</v>
      </c>
      <c r="F105" s="45" t="s">
        <v>157</v>
      </c>
      <c r="G105" s="44">
        <v>8</v>
      </c>
      <c r="H105" s="44">
        <v>2</v>
      </c>
      <c r="I105" s="45" t="s">
        <v>164</v>
      </c>
      <c r="J105" s="45" t="s">
        <v>165</v>
      </c>
      <c r="K105" s="44">
        <v>1</v>
      </c>
      <c r="L105" s="45" t="s">
        <v>121</v>
      </c>
      <c r="M105" s="45" t="s">
        <v>122</v>
      </c>
      <c r="N105" s="46">
        <v>46077.92</v>
      </c>
      <c r="O105" s="47"/>
      <c r="P105" s="47"/>
      <c r="Q105" s="47"/>
      <c r="R105" s="44" t="b">
        <v>1</v>
      </c>
      <c r="S105" s="45" t="s">
        <v>123</v>
      </c>
      <c r="T105" s="45" t="s">
        <v>122</v>
      </c>
      <c r="U105" s="45" t="s">
        <v>124</v>
      </c>
      <c r="V105" s="45" t="s">
        <v>125</v>
      </c>
      <c r="W105" s="45" t="s">
        <v>138</v>
      </c>
      <c r="X105" s="44" t="b">
        <v>0</v>
      </c>
      <c r="Y105" s="44" t="b">
        <v>0</v>
      </c>
    </row>
    <row r="106" spans="1:25" s="57" customFormat="1" ht="12.75">
      <c r="A106" s="53">
        <v>5403</v>
      </c>
      <c r="B106" s="53" t="b">
        <v>0</v>
      </c>
      <c r="C106" s="53">
        <v>5310</v>
      </c>
      <c r="D106" s="54" t="s">
        <v>166</v>
      </c>
      <c r="E106" s="54" t="s">
        <v>144</v>
      </c>
      <c r="F106" s="54" t="s">
        <v>167</v>
      </c>
      <c r="G106" s="53">
        <v>2</v>
      </c>
      <c r="H106" s="53">
        <v>2</v>
      </c>
      <c r="I106" s="54" t="s">
        <v>168</v>
      </c>
      <c r="J106" s="54" t="s">
        <v>169</v>
      </c>
      <c r="K106" s="53">
        <v>1</v>
      </c>
      <c r="L106" s="54" t="s">
        <v>121</v>
      </c>
      <c r="M106" s="54" t="s">
        <v>122</v>
      </c>
      <c r="N106" s="55">
        <v>2100</v>
      </c>
      <c r="O106" s="56"/>
      <c r="P106" s="56"/>
      <c r="Q106" s="56"/>
      <c r="R106" s="53" t="b">
        <v>1</v>
      </c>
      <c r="S106" s="54" t="s">
        <v>123</v>
      </c>
      <c r="T106" s="54" t="s">
        <v>122</v>
      </c>
      <c r="U106" s="54" t="s">
        <v>124</v>
      </c>
      <c r="V106" s="54" t="s">
        <v>125</v>
      </c>
      <c r="W106" s="54" t="s">
        <v>126</v>
      </c>
      <c r="X106" s="53" t="b">
        <v>0</v>
      </c>
      <c r="Y106" s="53" t="b">
        <v>0</v>
      </c>
    </row>
    <row r="107" spans="1:25" s="48" customFormat="1" ht="12.75">
      <c r="A107" s="44">
        <v>5419</v>
      </c>
      <c r="B107" s="44" t="b">
        <v>0</v>
      </c>
      <c r="C107" s="44">
        <v>5326</v>
      </c>
      <c r="D107" s="45" t="s">
        <v>170</v>
      </c>
      <c r="E107" s="45" t="s">
        <v>144</v>
      </c>
      <c r="F107" s="45" t="s">
        <v>157</v>
      </c>
      <c r="G107" s="44">
        <v>3</v>
      </c>
      <c r="H107" s="44">
        <v>2</v>
      </c>
      <c r="I107" s="45" t="s">
        <v>171</v>
      </c>
      <c r="J107" s="45" t="s">
        <v>122</v>
      </c>
      <c r="K107" s="44">
        <v>1</v>
      </c>
      <c r="L107" s="45" t="s">
        <v>121</v>
      </c>
      <c r="M107" s="45" t="s">
        <v>122</v>
      </c>
      <c r="N107" s="46">
        <v>1320</v>
      </c>
      <c r="O107" s="47"/>
      <c r="P107" s="47"/>
      <c r="Q107" s="47"/>
      <c r="R107" s="44" t="b">
        <v>1</v>
      </c>
      <c r="S107" s="45" t="s">
        <v>123</v>
      </c>
      <c r="T107" s="45" t="s">
        <v>122</v>
      </c>
      <c r="U107" s="45" t="s">
        <v>124</v>
      </c>
      <c r="V107" s="45" t="s">
        <v>131</v>
      </c>
      <c r="W107" s="45" t="s">
        <v>172</v>
      </c>
      <c r="X107" s="44" t="b">
        <v>0</v>
      </c>
      <c r="Y107" s="44" t="b">
        <v>0</v>
      </c>
    </row>
    <row r="108" spans="1:25" s="52" customFormat="1" ht="12.75">
      <c r="A108" s="49">
        <v>5644</v>
      </c>
      <c r="B108" s="49" t="b">
        <v>0</v>
      </c>
      <c r="C108" s="49">
        <v>5548</v>
      </c>
      <c r="D108" s="50" t="s">
        <v>173</v>
      </c>
      <c r="E108" s="50" t="s">
        <v>141</v>
      </c>
      <c r="F108" s="50" t="s">
        <v>157</v>
      </c>
      <c r="G108" s="49">
        <v>1</v>
      </c>
      <c r="H108" s="49">
        <v>1</v>
      </c>
      <c r="I108" s="50" t="s">
        <v>174</v>
      </c>
      <c r="J108" s="50" t="s">
        <v>175</v>
      </c>
      <c r="K108" s="49">
        <v>1</v>
      </c>
      <c r="L108" s="50" t="s">
        <v>121</v>
      </c>
      <c r="M108" s="50" t="s">
        <v>122</v>
      </c>
      <c r="N108" s="43">
        <v>370</v>
      </c>
      <c r="O108" s="51"/>
      <c r="P108" s="51"/>
      <c r="Q108" s="51"/>
      <c r="R108" s="49" t="b">
        <v>1</v>
      </c>
      <c r="S108" s="50" t="s">
        <v>123</v>
      </c>
      <c r="T108" s="50" t="s">
        <v>122</v>
      </c>
      <c r="U108" s="50" t="s">
        <v>124</v>
      </c>
      <c r="V108" s="50" t="s">
        <v>125</v>
      </c>
      <c r="W108" s="50" t="s">
        <v>126</v>
      </c>
      <c r="X108" s="49" t="b">
        <v>0</v>
      </c>
      <c r="Y108" s="49" t="b">
        <v>0</v>
      </c>
    </row>
    <row r="109" spans="1:25" s="67" customFormat="1" ht="12.75">
      <c r="A109" s="63">
        <v>4374</v>
      </c>
      <c r="B109" s="63" t="b">
        <v>0</v>
      </c>
      <c r="C109" s="63">
        <v>4287</v>
      </c>
      <c r="D109" s="64" t="s">
        <v>176</v>
      </c>
      <c r="E109" s="64" t="s">
        <v>144</v>
      </c>
      <c r="F109" s="64" t="s">
        <v>177</v>
      </c>
      <c r="G109" s="63">
        <v>1</v>
      </c>
      <c r="H109" s="63">
        <v>2</v>
      </c>
      <c r="I109" s="64" t="s">
        <v>178</v>
      </c>
      <c r="J109" s="64" t="s">
        <v>122</v>
      </c>
      <c r="K109" s="63">
        <v>1</v>
      </c>
      <c r="L109" s="64" t="s">
        <v>121</v>
      </c>
      <c r="M109" s="64" t="s">
        <v>122</v>
      </c>
      <c r="N109" s="65">
        <v>960</v>
      </c>
      <c r="O109" s="66"/>
      <c r="P109" s="66"/>
      <c r="Q109" s="66"/>
      <c r="R109" s="63" t="b">
        <v>1</v>
      </c>
      <c r="S109" s="64" t="s">
        <v>123</v>
      </c>
      <c r="T109" s="64" t="s">
        <v>122</v>
      </c>
      <c r="U109" s="64" t="s">
        <v>124</v>
      </c>
      <c r="V109" s="64" t="s">
        <v>125</v>
      </c>
      <c r="W109" s="64" t="s">
        <v>138</v>
      </c>
      <c r="X109" s="63" t="b">
        <v>0</v>
      </c>
      <c r="Y109" s="63" t="b">
        <v>0</v>
      </c>
    </row>
    <row r="110" spans="1:25" s="22" customFormat="1" ht="12.75">
      <c r="A110" s="75"/>
      <c r="B110" s="75"/>
      <c r="C110" s="75"/>
      <c r="D110" s="76"/>
      <c r="E110" s="76"/>
      <c r="F110" s="76"/>
      <c r="G110" s="75"/>
      <c r="H110" s="75"/>
      <c r="I110" s="76"/>
      <c r="J110" s="76"/>
      <c r="K110" s="75"/>
      <c r="L110" s="76"/>
      <c r="M110" s="76"/>
      <c r="N110" s="77"/>
      <c r="O110" s="78"/>
      <c r="P110" s="78"/>
      <c r="Q110" s="78"/>
      <c r="R110" s="75"/>
      <c r="S110" s="76"/>
      <c r="T110" s="76"/>
      <c r="U110" s="76"/>
      <c r="V110" s="76"/>
      <c r="W110" s="76"/>
      <c r="X110" s="75"/>
      <c r="Y110" s="75"/>
    </row>
    <row r="111" spans="1:25" s="48" customFormat="1" ht="12.75">
      <c r="A111" s="79">
        <v>4704</v>
      </c>
      <c r="B111" s="79"/>
      <c r="C111" s="79"/>
      <c r="D111" s="80">
        <v>41711</v>
      </c>
      <c r="E111" s="81"/>
      <c r="F111" s="81"/>
      <c r="G111" s="79"/>
      <c r="H111" s="79"/>
      <c r="I111" s="81" t="s">
        <v>184</v>
      </c>
      <c r="J111" s="81"/>
      <c r="K111" s="79"/>
      <c r="L111" s="81"/>
      <c r="M111" s="81"/>
      <c r="N111" s="82">
        <v>557.43</v>
      </c>
      <c r="O111" s="83"/>
      <c r="P111" s="83"/>
      <c r="Q111" s="83"/>
      <c r="R111" s="79"/>
      <c r="S111" s="81"/>
      <c r="T111" s="81"/>
      <c r="U111" s="81"/>
      <c r="V111" s="81"/>
      <c r="W111" s="81"/>
      <c r="X111" s="79"/>
      <c r="Y111" s="79"/>
    </row>
    <row r="112" spans="1:25" s="48" customFormat="1" ht="12.75">
      <c r="A112" s="79" t="s">
        <v>186</v>
      </c>
      <c r="B112" s="79"/>
      <c r="C112" s="79"/>
      <c r="D112" s="80">
        <v>41830</v>
      </c>
      <c r="E112" s="81"/>
      <c r="F112" s="81"/>
      <c r="G112" s="79"/>
      <c r="H112" s="79"/>
      <c r="I112" s="81" t="s">
        <v>187</v>
      </c>
      <c r="J112" s="81"/>
      <c r="K112" s="79"/>
      <c r="L112" s="81"/>
      <c r="M112" s="81"/>
      <c r="N112" s="82">
        <v>1127.97</v>
      </c>
      <c r="O112" s="83"/>
      <c r="P112" s="83"/>
      <c r="Q112" s="83"/>
      <c r="R112" s="79"/>
      <c r="S112" s="81"/>
      <c r="T112" s="81"/>
      <c r="U112" s="81"/>
      <c r="V112" s="81"/>
      <c r="W112" s="81"/>
      <c r="X112" s="79"/>
      <c r="Y112" s="79"/>
    </row>
    <row r="114" spans="1:14" s="57" customFormat="1" ht="12.75">
      <c r="A114" s="57">
        <v>5281</v>
      </c>
      <c r="D114" s="73">
        <v>41894</v>
      </c>
      <c r="I114" s="74" t="s">
        <v>182</v>
      </c>
      <c r="N114" s="57">
        <v>2048.54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0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104" t="s">
        <v>65</v>
      </c>
      <c r="B1" s="104"/>
      <c r="C1" s="104"/>
      <c r="D1" s="104"/>
      <c r="E1" s="104"/>
      <c r="F1" s="104"/>
      <c r="G1" s="104"/>
      <c r="H1" s="104"/>
      <c r="I1" s="31"/>
    </row>
    <row r="2" spans="1:9" ht="12.75" customHeight="1">
      <c r="A2" s="105" t="s">
        <v>69</v>
      </c>
      <c r="B2" s="105"/>
      <c r="C2" s="105"/>
      <c r="D2" s="105"/>
      <c r="E2" s="105"/>
      <c r="F2" s="105"/>
      <c r="G2" s="105"/>
      <c r="H2" s="105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66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67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71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68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75</v>
      </c>
      <c r="B15" s="20">
        <f>28988.2+3564.5</f>
        <v>32552.7</v>
      </c>
      <c r="C15" s="20">
        <f>0</f>
        <v>0</v>
      </c>
      <c r="D15" s="20">
        <f>SUM(B15:C15)</f>
        <v>32552.7</v>
      </c>
      <c r="E15" s="1"/>
      <c r="F15" s="1"/>
      <c r="G15" s="1"/>
      <c r="H15" s="1"/>
    </row>
    <row r="16" spans="1:8" ht="12.75">
      <c r="A16" s="5" t="s">
        <v>76</v>
      </c>
      <c r="B16" s="20">
        <f>38791.85+7447.48</f>
        <v>46239.33</v>
      </c>
      <c r="C16" s="20">
        <f>51.07+6.85</f>
        <v>57.92</v>
      </c>
      <c r="D16" s="20">
        <f>SUM(B16:C16)</f>
        <v>46297.25</v>
      </c>
      <c r="E16" s="1"/>
      <c r="F16" s="1"/>
      <c r="G16" s="1"/>
      <c r="H16" s="1"/>
    </row>
    <row r="17" spans="1:8" ht="12.75">
      <c r="A17" s="5" t="s">
        <v>77</v>
      </c>
      <c r="B17" s="20">
        <f>H49+H56+H61</f>
        <v>38788.644</v>
      </c>
      <c r="C17" s="20">
        <f>H72+H77+H85</f>
        <v>34359.02</v>
      </c>
      <c r="D17" s="20">
        <f>SUM(B17:C17)</f>
        <v>73147.66399999999</v>
      </c>
      <c r="E17" s="1"/>
      <c r="F17" s="1"/>
      <c r="G17" s="1"/>
      <c r="H17" s="1"/>
    </row>
    <row r="18" spans="1:8" ht="12.75">
      <c r="A18" s="5" t="s">
        <v>78</v>
      </c>
      <c r="B18" s="38">
        <f>B15-B17</f>
        <v>-6235.9439999999995</v>
      </c>
      <c r="C18" s="38">
        <f>C15-C17</f>
        <v>-34359.02</v>
      </c>
      <c r="D18" s="38">
        <f>SUM(B18:C18)</f>
        <v>-40594.96399999999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-40594.96399999999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-29336.43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-69931.394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111" t="s">
        <v>60</v>
      </c>
      <c r="B26" s="112"/>
      <c r="C26" s="112"/>
      <c r="D26" s="112"/>
      <c r="E26" s="112"/>
      <c r="F26" s="112"/>
      <c r="G26" s="112"/>
      <c r="H26" s="25" t="s">
        <v>20</v>
      </c>
    </row>
    <row r="27" spans="1:8" ht="12.75" customHeight="1">
      <c r="A27" s="100" t="s">
        <v>21</v>
      </c>
      <c r="B27" s="100"/>
      <c r="C27" s="100"/>
      <c r="D27" s="100"/>
      <c r="E27" s="100"/>
      <c r="F27" s="100"/>
      <c r="G27" s="100"/>
      <c r="H27" s="26">
        <v>4.99</v>
      </c>
    </row>
    <row r="28" spans="1:8" ht="12.75" customHeight="1">
      <c r="A28" s="100" t="s">
        <v>22</v>
      </c>
      <c r="B28" s="100"/>
      <c r="C28" s="100"/>
      <c r="D28" s="100"/>
      <c r="E28" s="100"/>
      <c r="F28" s="100"/>
      <c r="G28" s="100"/>
      <c r="H28" s="26">
        <v>0.7</v>
      </c>
    </row>
    <row r="29" spans="1:8" ht="12.75" customHeight="1">
      <c r="A29" s="100" t="s">
        <v>17</v>
      </c>
      <c r="B29" s="100"/>
      <c r="C29" s="100"/>
      <c r="D29" s="100"/>
      <c r="E29" s="100"/>
      <c r="F29" s="100"/>
      <c r="G29" s="100"/>
      <c r="H29" s="26">
        <v>2.19</v>
      </c>
    </row>
    <row r="30" spans="1:8" ht="12.75" customHeight="1">
      <c r="A30" s="108" t="s">
        <v>18</v>
      </c>
      <c r="B30" s="109"/>
      <c r="C30" s="109"/>
      <c r="D30" s="109"/>
      <c r="E30" s="109"/>
      <c r="F30" s="109"/>
      <c r="G30" s="110"/>
      <c r="H30" s="27">
        <f>SUM(H27:H29)</f>
        <v>7.880000000000001</v>
      </c>
    </row>
    <row r="31" spans="1:8" ht="12.75" customHeight="1">
      <c r="A31" s="100"/>
      <c r="B31" s="100"/>
      <c r="C31" s="100"/>
      <c r="D31" s="100"/>
      <c r="E31" s="100"/>
      <c r="F31" s="100"/>
      <c r="G31" s="100"/>
      <c r="H31" s="26"/>
    </row>
    <row r="32" spans="1:8" ht="12.75" customHeight="1">
      <c r="A32" s="100" t="s">
        <v>23</v>
      </c>
      <c r="B32" s="100"/>
      <c r="C32" s="100"/>
      <c r="D32" s="100"/>
      <c r="E32" s="100"/>
      <c r="F32" s="100"/>
      <c r="G32" s="100"/>
      <c r="H32" s="26">
        <v>4.54</v>
      </c>
    </row>
    <row r="33" spans="1:8" ht="12.75" customHeight="1">
      <c r="A33" s="100" t="s">
        <v>24</v>
      </c>
      <c r="B33" s="100"/>
      <c r="C33" s="100"/>
      <c r="D33" s="100"/>
      <c r="E33" s="100"/>
      <c r="F33" s="100"/>
      <c r="G33" s="100"/>
      <c r="H33" s="26">
        <v>0</v>
      </c>
    </row>
    <row r="34" spans="1:8" ht="12.75" customHeight="1">
      <c r="A34" s="100" t="s">
        <v>25</v>
      </c>
      <c r="B34" s="100"/>
      <c r="C34" s="100"/>
      <c r="D34" s="100"/>
      <c r="E34" s="100"/>
      <c r="F34" s="100"/>
      <c r="G34" s="100"/>
      <c r="H34" s="26">
        <v>2.22</v>
      </c>
    </row>
    <row r="35" spans="1:8" ht="12.75" customHeight="1">
      <c r="A35" s="108" t="s">
        <v>19</v>
      </c>
      <c r="B35" s="109"/>
      <c r="C35" s="109"/>
      <c r="D35" s="109"/>
      <c r="E35" s="109"/>
      <c r="F35" s="109"/>
      <c r="G35" s="110"/>
      <c r="H35" s="27">
        <f>SUM(H32:H34)</f>
        <v>6.76</v>
      </c>
    </row>
    <row r="36" spans="1:8" ht="12.75" customHeight="1">
      <c r="A36" s="100"/>
      <c r="B36" s="100"/>
      <c r="C36" s="100"/>
      <c r="D36" s="100"/>
      <c r="E36" s="100"/>
      <c r="F36" s="100"/>
      <c r="G36" s="100"/>
      <c r="H36" s="26"/>
    </row>
    <row r="37" spans="1:8" ht="12.75" customHeight="1">
      <c r="A37" s="108" t="s">
        <v>28</v>
      </c>
      <c r="B37" s="109"/>
      <c r="C37" s="109"/>
      <c r="D37" s="109"/>
      <c r="E37" s="109"/>
      <c r="F37" s="109"/>
      <c r="G37" s="110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101" t="s">
        <v>58</v>
      </c>
      <c r="B39" s="102"/>
      <c r="C39" s="102"/>
      <c r="D39" s="102"/>
      <c r="E39" s="102"/>
      <c r="F39" s="102"/>
      <c r="G39" s="102"/>
      <c r="H39" s="103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87" t="s">
        <v>29</v>
      </c>
      <c r="B41" s="88"/>
      <c r="C41" s="88"/>
      <c r="D41" s="89"/>
      <c r="E41" s="89"/>
      <c r="F41" s="89"/>
      <c r="G41" s="90"/>
      <c r="H41" s="4" t="s">
        <v>70</v>
      </c>
    </row>
    <row r="42" spans="1:9" ht="47.25" customHeight="1">
      <c r="A42" s="84" t="s">
        <v>30</v>
      </c>
      <c r="B42" s="85"/>
      <c r="C42" s="85"/>
      <c r="D42" s="85"/>
      <c r="E42" s="85"/>
      <c r="F42" s="85"/>
      <c r="G42" s="86"/>
      <c r="H42" s="28">
        <f>12*B5*I42</f>
        <v>9404.172</v>
      </c>
      <c r="I42" s="35">
        <v>2.39</v>
      </c>
    </row>
    <row r="43" spans="1:9" ht="24.75" customHeight="1">
      <c r="A43" s="91" t="s">
        <v>31</v>
      </c>
      <c r="B43" s="92"/>
      <c r="C43" s="92"/>
      <c r="D43" s="92"/>
      <c r="E43" s="92"/>
      <c r="F43" s="92"/>
      <c r="G43" s="93"/>
      <c r="H43" s="28">
        <f>12*I43*B5</f>
        <v>2478.924</v>
      </c>
      <c r="I43" s="35">
        <v>0.63</v>
      </c>
    </row>
    <row r="44" spans="1:9" ht="13.5" customHeight="1">
      <c r="A44" s="106" t="s">
        <v>32</v>
      </c>
      <c r="B44" s="107"/>
      <c r="C44" s="107"/>
      <c r="D44" s="107"/>
      <c r="E44" s="107"/>
      <c r="F44" s="107"/>
      <c r="G44" s="107"/>
      <c r="H44" s="28">
        <f>12*B5*I44</f>
        <v>1337.832</v>
      </c>
      <c r="I44" s="35">
        <v>0.34</v>
      </c>
    </row>
    <row r="45" spans="1:9" ht="24.75" customHeight="1">
      <c r="A45" s="91" t="s">
        <v>33</v>
      </c>
      <c r="B45" s="92"/>
      <c r="C45" s="92"/>
      <c r="D45" s="92"/>
      <c r="E45" s="92"/>
      <c r="F45" s="92"/>
      <c r="G45" s="93"/>
      <c r="H45" s="28">
        <f>12*B5*I45</f>
        <v>1337.832</v>
      </c>
      <c r="I45" s="35">
        <v>0.34</v>
      </c>
    </row>
    <row r="46" spans="1:9" ht="13.5" customHeight="1">
      <c r="A46" s="106" t="s">
        <v>34</v>
      </c>
      <c r="B46" s="107"/>
      <c r="C46" s="107"/>
      <c r="D46" s="107"/>
      <c r="E46" s="107"/>
      <c r="F46" s="107"/>
      <c r="G46" s="107"/>
      <c r="H46" s="28">
        <f>12*B5*I46</f>
        <v>708.2639999999999</v>
      </c>
      <c r="I46" s="35">
        <v>0.18</v>
      </c>
    </row>
    <row r="47" spans="1:9" ht="47.25" customHeight="1">
      <c r="A47" s="84" t="s">
        <v>36</v>
      </c>
      <c r="B47" s="85"/>
      <c r="C47" s="85"/>
      <c r="D47" s="85"/>
      <c r="E47" s="85"/>
      <c r="F47" s="85"/>
      <c r="G47" s="86"/>
      <c r="H47" s="28">
        <f>12*B5*I47</f>
        <v>3462.624</v>
      </c>
      <c r="I47" s="35">
        <v>0.88</v>
      </c>
    </row>
    <row r="48" spans="1:9" ht="24.75" customHeight="1">
      <c r="A48" s="91" t="s">
        <v>35</v>
      </c>
      <c r="B48" s="92"/>
      <c r="C48" s="92"/>
      <c r="D48" s="92"/>
      <c r="E48" s="92"/>
      <c r="F48" s="92"/>
      <c r="G48" s="93"/>
      <c r="H48" s="28">
        <f>12*B5*I48</f>
        <v>905.004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19634.652000000002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87" t="s">
        <v>37</v>
      </c>
      <c r="B51" s="88"/>
      <c r="C51" s="88"/>
      <c r="D51" s="89"/>
      <c r="E51" s="89"/>
      <c r="F51" s="89"/>
      <c r="G51" s="90"/>
      <c r="H51" s="4" t="s">
        <v>70</v>
      </c>
    </row>
    <row r="52" spans="1:9" ht="24" customHeight="1">
      <c r="A52" s="84" t="s">
        <v>80</v>
      </c>
      <c r="B52" s="85"/>
      <c r="C52" s="85"/>
      <c r="D52" s="85"/>
      <c r="E52" s="85"/>
      <c r="F52" s="85"/>
      <c r="G52" s="86"/>
      <c r="H52" s="28">
        <f>250+350+401*24.78</f>
        <v>10536.78</v>
      </c>
      <c r="I52" s="35">
        <v>0.7</v>
      </c>
    </row>
    <row r="53" spans="1:8" ht="24.75" customHeight="1">
      <c r="A53" s="91" t="s">
        <v>52</v>
      </c>
      <c r="B53" s="92"/>
      <c r="C53" s="92"/>
      <c r="D53" s="92"/>
      <c r="E53" s="92"/>
      <c r="F53" s="92"/>
      <c r="G53" s="93"/>
      <c r="H53" s="28">
        <v>0</v>
      </c>
    </row>
    <row r="54" spans="1:8" ht="24.75" customHeight="1">
      <c r="A54" s="91" t="s">
        <v>53</v>
      </c>
      <c r="B54" s="92"/>
      <c r="C54" s="92"/>
      <c r="D54" s="92"/>
      <c r="E54" s="92"/>
      <c r="F54" s="92"/>
      <c r="G54" s="93"/>
      <c r="H54" s="28">
        <v>0</v>
      </c>
    </row>
    <row r="55" spans="1:8" ht="36" customHeight="1">
      <c r="A55" s="91" t="s">
        <v>54</v>
      </c>
      <c r="B55" s="92"/>
      <c r="C55" s="92"/>
      <c r="D55" s="92"/>
      <c r="E55" s="92"/>
      <c r="F55" s="92"/>
      <c r="G55" s="93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10536.78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87" t="s">
        <v>45</v>
      </c>
      <c r="B58" s="88"/>
      <c r="C58" s="88"/>
      <c r="D58" s="89"/>
      <c r="E58" s="89"/>
      <c r="F58" s="89"/>
      <c r="G58" s="90"/>
      <c r="H58" s="4" t="s">
        <v>70</v>
      </c>
    </row>
    <row r="59" spans="1:9" ht="12.75" customHeight="1">
      <c r="A59" s="84" t="s">
        <v>44</v>
      </c>
      <c r="B59" s="85"/>
      <c r="C59" s="85"/>
      <c r="D59" s="85"/>
      <c r="E59" s="85"/>
      <c r="F59" s="85"/>
      <c r="G59" s="86"/>
      <c r="H59" s="28">
        <f>12*B5*I59</f>
        <v>8617.212</v>
      </c>
      <c r="I59" s="35">
        <v>2.19</v>
      </c>
    </row>
    <row r="60" spans="1:8" ht="24" customHeight="1">
      <c r="A60" s="84" t="s">
        <v>49</v>
      </c>
      <c r="B60" s="85"/>
      <c r="C60" s="85"/>
      <c r="D60" s="85"/>
      <c r="E60" s="85"/>
      <c r="F60" s="85"/>
      <c r="G60" s="86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8617.212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101" t="s">
        <v>59</v>
      </c>
      <c r="B63" s="102"/>
      <c r="C63" s="102"/>
      <c r="D63" s="102"/>
      <c r="E63" s="102"/>
      <c r="F63" s="102"/>
      <c r="G63" s="102"/>
      <c r="H63" s="103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87" t="s">
        <v>43</v>
      </c>
      <c r="B65" s="88"/>
      <c r="C65" s="88"/>
      <c r="D65" s="89"/>
      <c r="E65" s="89"/>
      <c r="F65" s="89"/>
      <c r="G65" s="90"/>
      <c r="H65" s="4" t="s">
        <v>70</v>
      </c>
    </row>
    <row r="66" spans="1:9" ht="36.75" customHeight="1">
      <c r="A66" s="84" t="s">
        <v>38</v>
      </c>
      <c r="B66" s="85"/>
      <c r="C66" s="85"/>
      <c r="D66" s="85"/>
      <c r="E66" s="85"/>
      <c r="F66" s="85"/>
      <c r="G66" s="86"/>
      <c r="H66" s="28">
        <f>12*B5*I66</f>
        <v>4170.888</v>
      </c>
      <c r="I66" s="35">
        <v>1.06</v>
      </c>
    </row>
    <row r="67" spans="1:9" ht="24.75" customHeight="1">
      <c r="A67" s="91" t="s">
        <v>39</v>
      </c>
      <c r="B67" s="92"/>
      <c r="C67" s="92"/>
      <c r="D67" s="92"/>
      <c r="E67" s="92"/>
      <c r="F67" s="92"/>
      <c r="G67" s="93"/>
      <c r="H67" s="28">
        <f>12*B5*I67</f>
        <v>2951.1</v>
      </c>
      <c r="I67" s="35">
        <v>0.75</v>
      </c>
    </row>
    <row r="68" spans="1:9" ht="36.75" customHeight="1">
      <c r="A68" s="84" t="s">
        <v>48</v>
      </c>
      <c r="B68" s="85"/>
      <c r="C68" s="85"/>
      <c r="D68" s="85"/>
      <c r="E68" s="85"/>
      <c r="F68" s="85"/>
      <c r="G68" s="86"/>
      <c r="H68" s="28">
        <f>12*B5*I68</f>
        <v>4957.848</v>
      </c>
      <c r="I68" s="35">
        <v>1.26</v>
      </c>
    </row>
    <row r="69" spans="1:9" ht="24.75" customHeight="1">
      <c r="A69" s="91" t="s">
        <v>40</v>
      </c>
      <c r="B69" s="92"/>
      <c r="C69" s="92"/>
      <c r="D69" s="92"/>
      <c r="E69" s="92"/>
      <c r="F69" s="92"/>
      <c r="G69" s="93"/>
      <c r="H69" s="28">
        <f>12*B5*I69</f>
        <v>944.3519999999999</v>
      </c>
      <c r="I69" s="35">
        <v>0.24</v>
      </c>
    </row>
    <row r="70" spans="1:9" ht="25.5" customHeight="1">
      <c r="A70" s="84" t="s">
        <v>41</v>
      </c>
      <c r="B70" s="85"/>
      <c r="C70" s="85"/>
      <c r="D70" s="85"/>
      <c r="E70" s="85"/>
      <c r="F70" s="85"/>
      <c r="G70" s="86"/>
      <c r="H70" s="28">
        <f>12*B5*I70</f>
        <v>1731.312</v>
      </c>
      <c r="I70" s="35">
        <v>0.44</v>
      </c>
    </row>
    <row r="71" spans="1:9" ht="24.75" customHeight="1">
      <c r="A71" s="91" t="s">
        <v>42</v>
      </c>
      <c r="B71" s="92"/>
      <c r="C71" s="92"/>
      <c r="D71" s="92"/>
      <c r="E71" s="92"/>
      <c r="F71" s="92"/>
      <c r="G71" s="93"/>
      <c r="H71" s="28">
        <f>12*B5*I71</f>
        <v>590.2199999999999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15345.719999999998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87" t="s">
        <v>46</v>
      </c>
      <c r="B74" s="88"/>
      <c r="C74" s="88"/>
      <c r="D74" s="89"/>
      <c r="E74" s="89"/>
      <c r="F74" s="89"/>
      <c r="G74" s="90"/>
      <c r="H74" s="4" t="s">
        <v>70</v>
      </c>
    </row>
    <row r="75" spans="1:8" ht="26.25" customHeight="1">
      <c r="A75" s="84" t="s">
        <v>74</v>
      </c>
      <c r="B75" s="85"/>
      <c r="C75" s="85"/>
      <c r="D75" s="85"/>
      <c r="E75" s="85"/>
      <c r="F75" s="85"/>
      <c r="G75" s="86"/>
      <c r="H75" s="28">
        <v>0</v>
      </c>
    </row>
    <row r="76" spans="1:8" ht="34.5" customHeight="1">
      <c r="A76" s="91" t="s">
        <v>51</v>
      </c>
      <c r="B76" s="92"/>
      <c r="C76" s="92"/>
      <c r="D76" s="92"/>
      <c r="E76" s="92"/>
      <c r="F76" s="92"/>
      <c r="G76" s="93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87" t="s">
        <v>47</v>
      </c>
      <c r="B79" s="88"/>
      <c r="C79" s="88"/>
      <c r="D79" s="89"/>
      <c r="E79" s="89"/>
      <c r="F79" s="89"/>
      <c r="G79" s="90"/>
      <c r="H79" s="4" t="s">
        <v>70</v>
      </c>
    </row>
    <row r="80" spans="1:8" ht="27.75" customHeight="1">
      <c r="A80" s="84" t="s">
        <v>73</v>
      </c>
      <c r="B80" s="85"/>
      <c r="C80" s="85"/>
      <c r="D80" s="85"/>
      <c r="E80" s="85"/>
      <c r="F80" s="85"/>
      <c r="G80" s="86"/>
      <c r="H80" s="28">
        <v>0</v>
      </c>
    </row>
    <row r="81" spans="1:8" ht="27" customHeight="1">
      <c r="A81" s="84" t="s">
        <v>64</v>
      </c>
      <c r="B81" s="85"/>
      <c r="C81" s="85"/>
      <c r="D81" s="85"/>
      <c r="E81" s="85"/>
      <c r="F81" s="85"/>
      <c r="G81" s="86"/>
      <c r="H81" s="28">
        <v>0</v>
      </c>
    </row>
    <row r="82" spans="1:8" ht="27" customHeight="1">
      <c r="A82" s="97" t="s">
        <v>72</v>
      </c>
      <c r="B82" s="98"/>
      <c r="C82" s="98"/>
      <c r="D82" s="98"/>
      <c r="E82" s="98"/>
      <c r="F82" s="98"/>
      <c r="G82" s="99"/>
      <c r="H82" s="28">
        <v>0</v>
      </c>
    </row>
    <row r="83" spans="1:8" ht="24.75" customHeight="1">
      <c r="A83" s="91" t="s">
        <v>50</v>
      </c>
      <c r="B83" s="92"/>
      <c r="C83" s="92"/>
      <c r="D83" s="92"/>
      <c r="E83" s="92"/>
      <c r="F83" s="92"/>
      <c r="G83" s="93"/>
      <c r="H83" s="28">
        <v>0</v>
      </c>
    </row>
    <row r="84" spans="1:8" ht="83.25" customHeight="1">
      <c r="A84" s="94" t="s">
        <v>79</v>
      </c>
      <c r="B84" s="95"/>
      <c r="C84" s="95"/>
      <c r="D84" s="95"/>
      <c r="E84" s="95"/>
      <c r="F84" s="95"/>
      <c r="G84" s="96"/>
      <c r="H84" s="39">
        <f>2873.3+837+770+714+420+669+460+3770+5000+3500</f>
        <v>19013.3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19013.3</v>
      </c>
    </row>
    <row r="86" ht="12.75">
      <c r="H86" s="33"/>
    </row>
    <row r="88" ht="12.75">
      <c r="A88" t="s">
        <v>61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2011-12-12T13:03:10Z</cp:lastPrinted>
  <dcterms:created xsi:type="dcterms:W3CDTF">2008-05-04T04:13:06Z</dcterms:created>
  <dcterms:modified xsi:type="dcterms:W3CDTF">2015-04-02T03:54:35Z</dcterms:modified>
  <cp:category/>
  <cp:version/>
  <cp:contentType/>
  <cp:contentStatus/>
</cp:coreProperties>
</file>