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<sst xmlns="http://schemas.openxmlformats.org/spreadsheetml/2006/main" count="293" uniqueCount="159">
  <si>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</si>
  <si>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</si>
  <si>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</si>
  <si>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</si>
  <si>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</si>
  <si>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</si>
  <si>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</si>
  <si>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</si>
  <si>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</si>
  <si>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</si>
  <si>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</si>
  <si>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</si>
  <si>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</si>
  <si>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</si>
  <si>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</si>
  <si>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</si>
  <si>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</si>
  <si>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</si>
  <si>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</si>
  <si>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</si>
  <si>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</si>
  <si>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</si>
  <si>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</si>
  <si>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</si>
  <si>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</si>
  <si>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</si>
  <si>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</si>
  <si>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</si>
  <si>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</si>
  <si>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</si>
  <si>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</si>
  <si>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</si>
  <si>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</si>
  <si>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</si>
  <si>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</si>
  <si>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</si>
  <si>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</si>
  <si>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</si>
  <si>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</si>
  <si>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</si>
  <si>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</si>
  <si>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</si>
  <si>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</si>
  <si>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</si>
  <si>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</si>
  <si>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</si>
  <si>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</si>
  <si>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</si>
  <si>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</si>
  <si>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</si>
  <si>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</si>
  <si>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</si>
  <si>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</si>
  <si>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</si>
  <si>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</si>
  <si>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</si>
  <si>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</si>
  <si>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</si>
  <si>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</si>
  <si>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</si>
  <si>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</si>
  <si>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5,18 руб/кв.м/мес</t>
  </si>
  <si>
    <t xml:space="preserve">Структура плановых затрат </t>
  </si>
  <si>
    <t>Директор ООО "УК "Ленинский массив"______________________________В.П.Карелин</t>
  </si>
  <si>
    <t>Отчет ООО "УК "Ленинский массив"</t>
  </si>
  <si>
    <t>4,88 руб/кв.м/мес</t>
  </si>
  <si>
    <t>пер.Урожайный,25  А</t>
  </si>
  <si>
    <t>331,6</t>
  </si>
  <si>
    <t>36 чел.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</si>
  <si>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</t>
    </r>
    <r>
      <rPr>
        <sz val="8"/>
        <color indexed="48"/>
        <rFont val="Arial Cyr"/>
        <family val="0"/>
      </rPr>
      <t xml:space="preserve">– выполняется собственниками самостоятельно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</si>
  <si>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                                                        </t>
    </r>
  </si>
  <si>
    <t>по содержанию и ремонту общего имущества в многоквартирном доме за период: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</si>
  <si>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</si>
  <si>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</si>
  <si>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</si>
  <si>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</si>
  <si>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</si>
  <si>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t>18 шт.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</si>
  <si>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 с  кровли- январь,март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</si>
  <si>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-август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</si>
  <si>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</t>
    </r>
    <r>
      <rPr>
        <b/>
        <sz val="8"/>
        <rFont val="Arial Cyr"/>
        <family val="0"/>
      </rPr>
      <t>Завоз ГПС -</t>
    </r>
    <r>
      <rPr>
        <sz val="8"/>
        <color indexed="12"/>
        <rFont val="Arial Cyr"/>
        <family val="2"/>
      </rPr>
      <t xml:space="preserve"> </t>
    </r>
    <r>
      <rPr>
        <b/>
        <sz val="8"/>
        <rFont val="Arial Cyr"/>
        <family val="0"/>
      </rPr>
      <t xml:space="preserve">июнь  Планировка ГПС - июнь                                                                                                                                                                                Очистка контейнерной площадки  от мусора- май </t>
    </r>
    <r>
      <rPr>
        <sz val="8"/>
        <color indexed="12"/>
        <rFont val="Arial Cyr"/>
        <family val="2"/>
      </rPr>
      <t xml:space="preserve">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</si>
  <si>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</si>
  <si>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</t>
    </r>
    <r>
      <rPr>
        <sz val="8"/>
        <color indexed="48"/>
        <rFont val="Arial Cyr"/>
        <family val="0"/>
      </rPr>
      <t xml:space="preserve">– выполняется собственниками самостоятельно                                                                      </t>
    </r>
  </si>
  <si>
    <t>по содержанию и ремонту общего имущества в многоквартирном доме за период: 2014г.</t>
  </si>
  <si>
    <t>32 чел.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</si>
  <si>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</si>
  <si>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</si>
  <si>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</si>
  <si>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</si>
  <si>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</si>
  <si>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</si>
  <si>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</si>
  <si>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</si>
  <si>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</si>
  <si>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</si>
  <si>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</si>
  <si>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</si>
  <si>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</si>
  <si>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</si>
  <si>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</si>
  <si>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</si>
  <si>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</si>
  <si>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</si>
  <si>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</si>
  <si>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</si>
  <si>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</si>
  <si>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</si>
  <si>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</si>
  <si>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</si>
  <si>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</si>
  <si>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</si>
  <si>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</si>
  <si>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</si>
  <si>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</si>
  <si>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</si>
  <si>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</si>
  <si>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</si>
  <si>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</si>
  <si>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25.11.14</t>
  </si>
  <si>
    <t>09:30</t>
  </si>
  <si>
    <t>11:30</t>
  </si>
  <si>
    <t>Отогрев ХВС Д 32мм - 8 м/п.</t>
  </si>
  <si>
    <t>Бензин  - 1л.</t>
  </si>
  <si>
    <t>мн.дом</t>
  </si>
  <si>
    <t/>
  </si>
  <si>
    <t>пер.Урожайный,25А</t>
  </si>
  <si>
    <t>Содержание общего имущества</t>
  </si>
  <si>
    <t>СОИ (системы)</t>
  </si>
  <si>
    <t>Водопровод и канализация, горячее водоснабжение</t>
  </si>
  <si>
    <t>14.10.14</t>
  </si>
  <si>
    <t>13:00</t>
  </si>
  <si>
    <t>15:00</t>
  </si>
  <si>
    <t>Замена радиатора.</t>
  </si>
  <si>
    <t>квартира</t>
  </si>
  <si>
    <t>Центральное отопление</t>
  </si>
  <si>
    <t>15.09.14</t>
  </si>
  <si>
    <t>17:00</t>
  </si>
  <si>
    <t>Устранение течи СО( замена участка трубы Д 15мм - 0,5м/п.</t>
  </si>
  <si>
    <t>Вентиль Д 15мм - 1 шт., патрубок 16 х 1/2 - 2 шт., лён - 0,02 кг, труба мет./пласт. Д 15мм - 0,5м/п.</t>
  </si>
  <si>
    <t>03.03.14</t>
  </si>
  <si>
    <t>14:00</t>
  </si>
  <si>
    <t>Ремонт СО: сброс давления - 1 стояк, поставлен хомут Д 20мм - 1шт.</t>
  </si>
  <si>
    <t>Хомут Д 20мм - 1 шт.</t>
  </si>
  <si>
    <t>20.01.14</t>
  </si>
  <si>
    <t>10:30</t>
  </si>
  <si>
    <t>Осмотр СО, течь на регистре.Нужна замена регистра.</t>
  </si>
  <si>
    <t>15.03.14</t>
  </si>
  <si>
    <t>16:00</t>
  </si>
  <si>
    <t>19:30</t>
  </si>
  <si>
    <t>Замена рубильника, вводного кабеля, расключение квартирных кабелей.</t>
  </si>
  <si>
    <t>Рубильник-ЯБПВУ-100А - 1 шт., провод АВВГ - 4х10 - 8м/п.</t>
  </si>
  <si>
    <t>Электроснабжение</t>
  </si>
  <si>
    <t>12.03.14</t>
  </si>
  <si>
    <t>Установлен хомут на ХВС Д 20мм - 1 шт.</t>
  </si>
  <si>
    <t>13.01.14</t>
  </si>
  <si>
    <t>Обследование ж/д на предмет утечки ХВС и СО. Нет доступа в квартиру.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</si>
  <si>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</t>
    </r>
    <r>
      <rPr>
        <sz val="8"/>
        <color indexed="12"/>
        <rFont val="Arial Cyr"/>
        <family val="2"/>
      </rPr>
      <t xml:space="preserve">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</si>
  <si>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</si>
  <si>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- </t>
    </r>
    <r>
      <rPr>
        <b/>
        <sz val="8"/>
        <rFont val="Arial Cyr"/>
        <family val="0"/>
      </rPr>
      <t xml:space="preserve">Ремонт системы отопления (сентябрь, октябрь). Ремонт системы электроснабжения (март)                   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</si>
</sst>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8"/>
      <color indexed="4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4" borderId="0" xfId="53" applyFill="1" applyAlignment="1">
      <alignment/>
      <protection/>
    </xf>
    <xf numFmtId="0" fontId="0" fillId="24" borderId="0" xfId="0" applyFill="1" applyAlignment="1">
      <alignment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5" fillId="28" borderId="11" xfId="0" applyFont="1" applyFill="1" applyBorder="1" applyAlignment="1">
      <alignment horizontal="center"/>
    </xf>
    <xf numFmtId="0" fontId="16" fillId="28" borderId="12" xfId="0" applyFont="1" applyFill="1" applyBorder="1" applyAlignment="1">
      <alignment horizontal="center"/>
    </xf>
    <xf numFmtId="0" fontId="16" fillId="28" borderId="13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0"/>
  <sheetViews>
    <sheetView tabSelected="1" workbookViewId="0" topLeftCell="A87">
      <selection activeCell="H66" sqref="H66:H71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8.00390625" style="33" hidden="1" customWidth="1"/>
    <col min="10" max="10" width="9.125" style="0" hidden="1" customWidth="1"/>
  </cols>
  <sheetData>
    <row r="1" spans="1:9" ht="15.75">
      <c r="A1" s="66" t="s">
        <v>64</v>
      </c>
      <c r="B1" s="66"/>
      <c r="C1" s="66"/>
      <c r="D1" s="66"/>
      <c r="E1" s="66"/>
      <c r="F1" s="66"/>
      <c r="G1" s="66"/>
      <c r="H1" s="66"/>
      <c r="I1" s="31"/>
    </row>
    <row r="2" spans="1:9" ht="12.75" customHeight="1">
      <c r="A2" s="67" t="s">
        <v>83</v>
      </c>
      <c r="B2" s="67"/>
      <c r="C2" s="67"/>
      <c r="D2" s="67"/>
      <c r="E2" s="67"/>
      <c r="F2" s="67"/>
      <c r="G2" s="67"/>
      <c r="H2" s="67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66</v>
      </c>
      <c r="C4" s="3"/>
      <c r="D4" s="12"/>
      <c r="E4" s="12" t="s">
        <v>11</v>
      </c>
      <c r="F4" s="13"/>
      <c r="G4" s="14"/>
      <c r="H4" s="30" t="s">
        <v>65</v>
      </c>
      <c r="I4" s="34"/>
    </row>
    <row r="5" spans="1:9" s="15" customFormat="1" ht="11.25">
      <c r="A5" s="12" t="s">
        <v>7</v>
      </c>
      <c r="B5" s="30" t="s">
        <v>67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84</v>
      </c>
      <c r="C6" s="13"/>
      <c r="D6" s="12"/>
      <c r="E6" s="12" t="s">
        <v>12</v>
      </c>
      <c r="F6" s="13"/>
      <c r="G6" s="14"/>
      <c r="H6" s="30" t="s">
        <v>61</v>
      </c>
      <c r="I6" s="34"/>
    </row>
    <row r="7" spans="1:9" s="15" customFormat="1" ht="11.25">
      <c r="A7" s="12" t="s">
        <v>9</v>
      </c>
      <c r="B7" s="30" t="s">
        <v>77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8714.52+19418.28</f>
        <v>28132.8</v>
      </c>
      <c r="C15" s="20">
        <v>20612.04</v>
      </c>
      <c r="D15" s="20">
        <f>SUM(B15:C15)</f>
        <v>48744.84</v>
      </c>
      <c r="E15" s="1"/>
      <c r="F15" s="1"/>
      <c r="G15" s="1"/>
      <c r="H15" s="1"/>
    </row>
    <row r="16" spans="1:8" ht="12.75">
      <c r="A16" s="5" t="s">
        <v>86</v>
      </c>
      <c r="B16" s="20">
        <f>3696.46+16556.63</f>
        <v>20253.09</v>
      </c>
      <c r="C16" s="20">
        <v>15670.21</v>
      </c>
      <c r="D16" s="20">
        <f>SUM(B16:C16)</f>
        <v>35923.3</v>
      </c>
      <c r="E16" s="1"/>
      <c r="F16" s="1"/>
      <c r="G16" s="1"/>
      <c r="H16" s="1"/>
    </row>
    <row r="17" spans="1:8" ht="12.75">
      <c r="A17" s="5" t="s">
        <v>87</v>
      </c>
      <c r="B17" s="39">
        <f>H49+H56+H61</f>
        <v>26541.264000000003</v>
      </c>
      <c r="C17" s="39">
        <f>H72+H77+H85</f>
        <v>28494.760000000002</v>
      </c>
      <c r="D17" s="39">
        <f>SUM(B17:C17)</f>
        <v>55036.024000000005</v>
      </c>
      <c r="E17" s="1"/>
      <c r="F17" s="1"/>
      <c r="G17" s="1"/>
      <c r="H17" s="1"/>
    </row>
    <row r="18" spans="1:8" ht="12.75">
      <c r="A18" s="5" t="s">
        <v>88</v>
      </c>
      <c r="B18" s="36">
        <f>B16-B17</f>
        <v>-6288.174000000003</v>
      </c>
      <c r="C18" s="36">
        <f>C16-C17</f>
        <v>-12824.550000000003</v>
      </c>
      <c r="D18" s="36">
        <f>SUM(B18:C18)</f>
        <v>-19112.724000000006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7">
        <f>D18</f>
        <v>-19112.724000000006</v>
      </c>
      <c r="H20" s="8"/>
    </row>
    <row r="21" spans="2:8" ht="6.75" customHeight="1">
      <c r="B21" s="22"/>
      <c r="C21" s="22"/>
      <c r="D21" s="38"/>
      <c r="H21" s="8"/>
    </row>
    <row r="22" spans="1:8" ht="12.75">
      <c r="A22" s="11"/>
      <c r="B22" s="22"/>
      <c r="C22" s="23" t="s">
        <v>90</v>
      </c>
      <c r="D22" s="37">
        <v>-152137.214</v>
      </c>
      <c r="H22" s="8"/>
    </row>
    <row r="23" spans="2:8" ht="5.25" customHeight="1">
      <c r="B23" s="22"/>
      <c r="C23" s="22"/>
      <c r="D23" s="38"/>
      <c r="H23" s="8"/>
    </row>
    <row r="24" spans="1:8" ht="12.75">
      <c r="A24" s="11"/>
      <c r="B24" s="22"/>
      <c r="C24" s="23" t="s">
        <v>91</v>
      </c>
      <c r="D24" s="37">
        <f>D20+D22</f>
        <v>-171249.93800000002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5" t="s">
        <v>62</v>
      </c>
      <c r="B26" s="76"/>
      <c r="C26" s="76"/>
      <c r="D26" s="76"/>
      <c r="E26" s="76"/>
      <c r="F26" s="76"/>
      <c r="G26" s="76"/>
      <c r="H26" s="25" t="s">
        <v>20</v>
      </c>
    </row>
    <row r="27" spans="1:8" ht="12.75" customHeight="1">
      <c r="A27" s="74" t="s">
        <v>21</v>
      </c>
      <c r="B27" s="74"/>
      <c r="C27" s="74"/>
      <c r="D27" s="74"/>
      <c r="E27" s="74"/>
      <c r="F27" s="74"/>
      <c r="G27" s="74"/>
      <c r="H27" s="26">
        <v>4.48</v>
      </c>
    </row>
    <row r="28" spans="1:8" ht="12.75" customHeight="1">
      <c r="A28" s="74" t="s">
        <v>22</v>
      </c>
      <c r="B28" s="74"/>
      <c r="C28" s="74"/>
      <c r="D28" s="74"/>
      <c r="E28" s="74"/>
      <c r="F28" s="74"/>
      <c r="G28" s="74"/>
      <c r="H28" s="26">
        <v>0.4</v>
      </c>
    </row>
    <row r="29" spans="1:8" ht="12.75" customHeight="1">
      <c r="A29" s="74" t="s">
        <v>17</v>
      </c>
      <c r="B29" s="74"/>
      <c r="C29" s="74"/>
      <c r="D29" s="74"/>
      <c r="E29" s="74"/>
      <c r="F29" s="74"/>
      <c r="G29" s="74"/>
      <c r="H29" s="26">
        <v>2.19</v>
      </c>
    </row>
    <row r="30" spans="1:8" ht="12.75" customHeight="1">
      <c r="A30" s="68" t="s">
        <v>18</v>
      </c>
      <c r="B30" s="69"/>
      <c r="C30" s="69"/>
      <c r="D30" s="69"/>
      <c r="E30" s="69"/>
      <c r="F30" s="69"/>
      <c r="G30" s="70"/>
      <c r="H30" s="27">
        <f>SUM(H27:H29)</f>
        <v>7.07</v>
      </c>
    </row>
    <row r="31" spans="1:8" ht="12.75" customHeight="1">
      <c r="A31" s="74"/>
      <c r="B31" s="74"/>
      <c r="C31" s="74"/>
      <c r="D31" s="74"/>
      <c r="E31" s="74"/>
      <c r="F31" s="74"/>
      <c r="G31" s="74"/>
      <c r="H31" s="26"/>
    </row>
    <row r="32" spans="1:8" ht="12.75" customHeight="1">
      <c r="A32" s="74" t="s">
        <v>23</v>
      </c>
      <c r="B32" s="74"/>
      <c r="C32" s="74"/>
      <c r="D32" s="74"/>
      <c r="E32" s="74"/>
      <c r="F32" s="74"/>
      <c r="G32" s="74"/>
      <c r="H32" s="26">
        <v>3.9</v>
      </c>
    </row>
    <row r="33" spans="1:8" ht="12.75" customHeight="1">
      <c r="A33" s="74" t="s">
        <v>24</v>
      </c>
      <c r="B33" s="74"/>
      <c r="C33" s="74"/>
      <c r="D33" s="74"/>
      <c r="E33" s="74"/>
      <c r="F33" s="74"/>
      <c r="G33" s="74"/>
      <c r="H33" s="26">
        <v>0</v>
      </c>
    </row>
    <row r="34" spans="1:8" ht="12.75" customHeight="1">
      <c r="A34" s="74" t="s">
        <v>25</v>
      </c>
      <c r="B34" s="74"/>
      <c r="C34" s="74"/>
      <c r="D34" s="74"/>
      <c r="E34" s="74"/>
      <c r="F34" s="74"/>
      <c r="G34" s="74"/>
      <c r="H34" s="26">
        <v>1.28</v>
      </c>
    </row>
    <row r="35" spans="1:8" ht="12.75" customHeight="1">
      <c r="A35" s="68" t="s">
        <v>19</v>
      </c>
      <c r="B35" s="69"/>
      <c r="C35" s="69"/>
      <c r="D35" s="69"/>
      <c r="E35" s="69"/>
      <c r="F35" s="69"/>
      <c r="G35" s="70"/>
      <c r="H35" s="27">
        <f>SUM(H32:H34)</f>
        <v>5.18</v>
      </c>
    </row>
    <row r="36" spans="1:8" ht="12.75" customHeight="1">
      <c r="A36" s="74"/>
      <c r="B36" s="74"/>
      <c r="C36" s="74"/>
      <c r="D36" s="74"/>
      <c r="E36" s="74"/>
      <c r="F36" s="74"/>
      <c r="G36" s="74"/>
      <c r="H36" s="26"/>
    </row>
    <row r="37" spans="1:8" ht="12.75" customHeight="1">
      <c r="A37" s="68" t="s">
        <v>28</v>
      </c>
      <c r="B37" s="69"/>
      <c r="C37" s="69"/>
      <c r="D37" s="69"/>
      <c r="E37" s="69"/>
      <c r="F37" s="69"/>
      <c r="G37" s="70"/>
      <c r="H37" s="27">
        <f>H30+H35</f>
        <v>12.25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1" t="s">
        <v>59</v>
      </c>
      <c r="B39" s="72"/>
      <c r="C39" s="72"/>
      <c r="D39" s="72"/>
      <c r="E39" s="72"/>
      <c r="F39" s="72"/>
      <c r="G39" s="72"/>
      <c r="H39" s="73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51" t="s">
        <v>29</v>
      </c>
      <c r="B41" s="52"/>
      <c r="C41" s="52"/>
      <c r="D41" s="53"/>
      <c r="E41" s="53"/>
      <c r="F41" s="53"/>
      <c r="G41" s="54"/>
      <c r="H41" s="4" t="s">
        <v>92</v>
      </c>
    </row>
    <row r="42" spans="1:9" ht="47.25" customHeight="1">
      <c r="A42" s="55" t="s">
        <v>30</v>
      </c>
      <c r="B42" s="56"/>
      <c r="C42" s="56"/>
      <c r="D42" s="56"/>
      <c r="E42" s="56"/>
      <c r="F42" s="56"/>
      <c r="G42" s="57"/>
      <c r="H42" s="28">
        <f>12*B5*I42</f>
        <v>8714.448</v>
      </c>
      <c r="I42" s="35">
        <f>2.16+0.03</f>
        <v>2.19</v>
      </c>
    </row>
    <row r="43" spans="1:9" ht="24.75" customHeight="1">
      <c r="A43" s="58" t="s">
        <v>31</v>
      </c>
      <c r="B43" s="59"/>
      <c r="C43" s="59"/>
      <c r="D43" s="59"/>
      <c r="E43" s="59"/>
      <c r="F43" s="59"/>
      <c r="G43" s="60"/>
      <c r="H43" s="28">
        <f>12*B5*I43</f>
        <v>2506.896</v>
      </c>
      <c r="I43" s="35">
        <v>0.63</v>
      </c>
    </row>
    <row r="44" spans="1:9" ht="13.5" customHeight="1">
      <c r="A44" s="61" t="s">
        <v>32</v>
      </c>
      <c r="B44" s="62"/>
      <c r="C44" s="62"/>
      <c r="D44" s="62"/>
      <c r="E44" s="62"/>
      <c r="F44" s="62"/>
      <c r="G44" s="62"/>
      <c r="H44" s="28">
        <f>12*B5*I44</f>
        <v>1352.928</v>
      </c>
      <c r="I44" s="35">
        <v>0.34</v>
      </c>
    </row>
    <row r="45" spans="1:9" ht="24.75" customHeight="1">
      <c r="A45" s="58" t="s">
        <v>33</v>
      </c>
      <c r="B45" s="59"/>
      <c r="C45" s="59"/>
      <c r="D45" s="59"/>
      <c r="E45" s="59"/>
      <c r="F45" s="59"/>
      <c r="G45" s="60"/>
      <c r="H45" s="28">
        <f>12*B5*I45</f>
        <v>1352.928</v>
      </c>
      <c r="I45" s="35">
        <v>0.34</v>
      </c>
    </row>
    <row r="46" spans="1:9" ht="13.5" customHeight="1">
      <c r="A46" s="61" t="s">
        <v>34</v>
      </c>
      <c r="B46" s="62"/>
      <c r="C46" s="62"/>
      <c r="D46" s="62"/>
      <c r="E46" s="62"/>
      <c r="F46" s="62"/>
      <c r="G46" s="62"/>
      <c r="H46" s="28">
        <f>12*B5*I46</f>
        <v>716.256</v>
      </c>
      <c r="I46" s="35">
        <v>0.18</v>
      </c>
    </row>
    <row r="47" spans="1:9" ht="47.25" customHeight="1">
      <c r="A47" s="55" t="s">
        <v>36</v>
      </c>
      <c r="B47" s="56"/>
      <c r="C47" s="56"/>
      <c r="D47" s="56"/>
      <c r="E47" s="56"/>
      <c r="F47" s="56"/>
      <c r="G47" s="57"/>
      <c r="H47" s="28">
        <f>12*B5*I47</f>
        <v>2347.728</v>
      </c>
      <c r="I47" s="35">
        <v>0.59</v>
      </c>
    </row>
    <row r="48" spans="1:9" ht="24.75" customHeight="1">
      <c r="A48" s="58" t="s">
        <v>35</v>
      </c>
      <c r="B48" s="59"/>
      <c r="C48" s="59"/>
      <c r="D48" s="59"/>
      <c r="E48" s="59"/>
      <c r="F48" s="59"/>
      <c r="G48" s="60"/>
      <c r="H48" s="28">
        <f>12*B5*I48</f>
        <v>835.6320000000001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17826.816000000003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51" t="s">
        <v>37</v>
      </c>
      <c r="B51" s="52"/>
      <c r="C51" s="52"/>
      <c r="D51" s="53"/>
      <c r="E51" s="53"/>
      <c r="F51" s="53"/>
      <c r="G51" s="54"/>
      <c r="H51" s="4" t="s">
        <v>92</v>
      </c>
    </row>
    <row r="52" spans="1:9" ht="24.75" customHeight="1">
      <c r="A52" s="55" t="s">
        <v>157</v>
      </c>
      <c r="B52" s="56"/>
      <c r="C52" s="56"/>
      <c r="D52" s="56"/>
      <c r="E52" s="56"/>
      <c r="F52" s="56"/>
      <c r="G52" s="57"/>
      <c r="H52" s="28">
        <v>0</v>
      </c>
      <c r="I52" s="35">
        <v>0.4</v>
      </c>
    </row>
    <row r="53" spans="1:8" ht="24.75" customHeight="1">
      <c r="A53" s="58" t="s">
        <v>53</v>
      </c>
      <c r="B53" s="59"/>
      <c r="C53" s="59"/>
      <c r="D53" s="59"/>
      <c r="E53" s="59"/>
      <c r="F53" s="59"/>
      <c r="G53" s="60"/>
      <c r="H53" s="28">
        <v>0</v>
      </c>
    </row>
    <row r="54" spans="1:8" ht="24.75" customHeight="1">
      <c r="A54" s="58" t="s">
        <v>54</v>
      </c>
      <c r="B54" s="59"/>
      <c r="C54" s="59"/>
      <c r="D54" s="59"/>
      <c r="E54" s="59"/>
      <c r="F54" s="59"/>
      <c r="G54" s="60"/>
      <c r="H54" s="28">
        <v>0</v>
      </c>
    </row>
    <row r="55" spans="1:8" ht="36" customHeight="1">
      <c r="A55" s="58" t="s">
        <v>55</v>
      </c>
      <c r="B55" s="59"/>
      <c r="C55" s="59"/>
      <c r="D55" s="59"/>
      <c r="E55" s="59"/>
      <c r="F55" s="59"/>
      <c r="G55" s="60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51" t="s">
        <v>45</v>
      </c>
      <c r="B58" s="52"/>
      <c r="C58" s="52"/>
      <c r="D58" s="53"/>
      <c r="E58" s="53"/>
      <c r="F58" s="53"/>
      <c r="G58" s="54"/>
      <c r="H58" s="4" t="s">
        <v>92</v>
      </c>
    </row>
    <row r="59" spans="1:9" ht="12.75" customHeight="1">
      <c r="A59" s="55" t="s">
        <v>44</v>
      </c>
      <c r="B59" s="56"/>
      <c r="C59" s="56"/>
      <c r="D59" s="56"/>
      <c r="E59" s="56"/>
      <c r="F59" s="56"/>
      <c r="G59" s="57"/>
      <c r="H59" s="28">
        <f>12*B5*I59</f>
        <v>8714.448</v>
      </c>
      <c r="I59" s="35">
        <v>2.19</v>
      </c>
    </row>
    <row r="60" spans="1:8" ht="24" customHeight="1">
      <c r="A60" s="55" t="s">
        <v>49</v>
      </c>
      <c r="B60" s="56"/>
      <c r="C60" s="56"/>
      <c r="D60" s="56"/>
      <c r="E60" s="56"/>
      <c r="F60" s="56"/>
      <c r="G60" s="5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8714.448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1" t="s">
        <v>60</v>
      </c>
      <c r="B63" s="72"/>
      <c r="C63" s="72"/>
      <c r="D63" s="72"/>
      <c r="E63" s="72"/>
      <c r="F63" s="72"/>
      <c r="G63" s="72"/>
      <c r="H63" s="73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51" t="s">
        <v>43</v>
      </c>
      <c r="B65" s="52"/>
      <c r="C65" s="52"/>
      <c r="D65" s="53"/>
      <c r="E65" s="53"/>
      <c r="F65" s="53"/>
      <c r="G65" s="54"/>
      <c r="H65" s="4" t="s">
        <v>92</v>
      </c>
    </row>
    <row r="66" spans="1:9" ht="36.75" customHeight="1">
      <c r="A66" s="55" t="s">
        <v>38</v>
      </c>
      <c r="B66" s="56"/>
      <c r="C66" s="56"/>
      <c r="D66" s="56"/>
      <c r="E66" s="56"/>
      <c r="F66" s="56"/>
      <c r="G66" s="57"/>
      <c r="H66" s="28">
        <f>12*B5*I66</f>
        <v>4217.952</v>
      </c>
      <c r="I66" s="35">
        <v>1.06</v>
      </c>
    </row>
    <row r="67" spans="1:9" ht="24.75" customHeight="1">
      <c r="A67" s="58" t="s">
        <v>39</v>
      </c>
      <c r="B67" s="59"/>
      <c r="C67" s="59"/>
      <c r="D67" s="59"/>
      <c r="E67" s="59"/>
      <c r="F67" s="59"/>
      <c r="G67" s="60"/>
      <c r="H67" s="28">
        <f>12*B5*I67</f>
        <v>3581.28</v>
      </c>
      <c r="I67" s="35">
        <v>0.9</v>
      </c>
    </row>
    <row r="68" spans="1:9" ht="36.75" customHeight="1">
      <c r="A68" s="55" t="s">
        <v>48</v>
      </c>
      <c r="B68" s="56"/>
      <c r="C68" s="56"/>
      <c r="D68" s="56"/>
      <c r="E68" s="56"/>
      <c r="F68" s="56"/>
      <c r="G68" s="57"/>
      <c r="H68" s="28">
        <f>12*B5*I68</f>
        <v>5013.792</v>
      </c>
      <c r="I68" s="35">
        <v>1.26</v>
      </c>
    </row>
    <row r="69" spans="1:9" ht="24.75" customHeight="1">
      <c r="A69" s="58" t="s">
        <v>40</v>
      </c>
      <c r="B69" s="59"/>
      <c r="C69" s="59"/>
      <c r="D69" s="59"/>
      <c r="E69" s="59"/>
      <c r="F69" s="59"/>
      <c r="G69" s="60"/>
      <c r="H69" s="28">
        <f>12*B5*I69</f>
        <v>955.008</v>
      </c>
      <c r="I69" s="35">
        <v>0.24</v>
      </c>
    </row>
    <row r="70" spans="1:9" ht="25.5" customHeight="1">
      <c r="A70" s="55" t="s">
        <v>41</v>
      </c>
      <c r="B70" s="56"/>
      <c r="C70" s="56"/>
      <c r="D70" s="56"/>
      <c r="E70" s="56"/>
      <c r="F70" s="56"/>
      <c r="G70" s="57"/>
      <c r="H70" s="28">
        <f>12*B5*I70</f>
        <v>1750.8480000000002</v>
      </c>
      <c r="I70" s="35">
        <v>0.44</v>
      </c>
    </row>
    <row r="71" spans="1:9" ht="24.75" customHeight="1">
      <c r="A71" s="58" t="s">
        <v>42</v>
      </c>
      <c r="B71" s="59"/>
      <c r="C71" s="59"/>
      <c r="D71" s="59"/>
      <c r="E71" s="59"/>
      <c r="F71" s="59"/>
      <c r="G71" s="60"/>
      <c r="H71" s="28">
        <f>12*B5*I71</f>
        <v>596.88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16115.76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51" t="s">
        <v>46</v>
      </c>
      <c r="B74" s="52"/>
      <c r="C74" s="52"/>
      <c r="D74" s="53"/>
      <c r="E74" s="53"/>
      <c r="F74" s="53"/>
      <c r="G74" s="54"/>
      <c r="H74" s="4" t="s">
        <v>92</v>
      </c>
    </row>
    <row r="75" spans="1:8" ht="36.75" customHeight="1">
      <c r="A75" s="55" t="s">
        <v>158</v>
      </c>
      <c r="B75" s="56"/>
      <c r="C75" s="56"/>
      <c r="D75" s="56"/>
      <c r="E75" s="56"/>
      <c r="F75" s="56"/>
      <c r="G75" s="57"/>
      <c r="H75" s="28">
        <f>1660+4039+6680</f>
        <v>12379</v>
      </c>
    </row>
    <row r="76" spans="1:8" ht="34.5" customHeight="1">
      <c r="A76" s="58" t="s">
        <v>52</v>
      </c>
      <c r="B76" s="59"/>
      <c r="C76" s="59"/>
      <c r="D76" s="59"/>
      <c r="E76" s="59"/>
      <c r="F76" s="59"/>
      <c r="G76" s="60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12379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51" t="s">
        <v>47</v>
      </c>
      <c r="B79" s="52"/>
      <c r="C79" s="52"/>
      <c r="D79" s="53"/>
      <c r="E79" s="53"/>
      <c r="F79" s="53"/>
      <c r="G79" s="54"/>
      <c r="H79" s="4" t="s">
        <v>92</v>
      </c>
    </row>
    <row r="80" spans="1:8" ht="35.25" customHeight="1">
      <c r="A80" s="55" t="s">
        <v>81</v>
      </c>
      <c r="B80" s="56"/>
      <c r="C80" s="56"/>
      <c r="D80" s="56"/>
      <c r="E80" s="56"/>
      <c r="F80" s="56"/>
      <c r="G80" s="57"/>
      <c r="H80" s="28">
        <v>0</v>
      </c>
    </row>
    <row r="81" spans="1:8" ht="24.75" customHeight="1">
      <c r="A81" s="55" t="s">
        <v>50</v>
      </c>
      <c r="B81" s="56"/>
      <c r="C81" s="56"/>
      <c r="D81" s="56"/>
      <c r="E81" s="56"/>
      <c r="F81" s="56"/>
      <c r="G81" s="57"/>
      <c r="H81" s="28">
        <v>0</v>
      </c>
    </row>
    <row r="82" spans="1:8" ht="27.75" customHeight="1">
      <c r="A82" s="63" t="s">
        <v>82</v>
      </c>
      <c r="B82" s="64"/>
      <c r="C82" s="64"/>
      <c r="D82" s="64"/>
      <c r="E82" s="64"/>
      <c r="F82" s="64"/>
      <c r="G82" s="65"/>
      <c r="H82" s="28">
        <v>0</v>
      </c>
    </row>
    <row r="83" spans="1:8" ht="24.75" customHeight="1">
      <c r="A83" s="58" t="s">
        <v>51</v>
      </c>
      <c r="B83" s="59"/>
      <c r="C83" s="59"/>
      <c r="D83" s="59"/>
      <c r="E83" s="59"/>
      <c r="F83" s="59"/>
      <c r="G83" s="60"/>
      <c r="H83" s="28">
        <v>0</v>
      </c>
    </row>
    <row r="84" spans="1:8" ht="26.25" customHeight="1">
      <c r="A84" s="63" t="s">
        <v>156</v>
      </c>
      <c r="B84" s="64"/>
      <c r="C84" s="64"/>
      <c r="D84" s="64"/>
      <c r="E84" s="64"/>
      <c r="F84" s="64"/>
      <c r="G84" s="65"/>
      <c r="H84" s="28">
        <v>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0</v>
      </c>
    </row>
    <row r="86" ht="12.75">
      <c r="H86" s="33"/>
    </row>
    <row r="87" ht="12.75">
      <c r="A87" t="s">
        <v>63</v>
      </c>
    </row>
    <row r="89" ht="0.75" customHeight="1"/>
    <row r="90" ht="12.75" hidden="1"/>
    <row r="91" ht="12.75" hidden="1"/>
    <row r="92" spans="1:25" ht="12.75" hidden="1">
      <c r="A92" s="40" t="s">
        <v>93</v>
      </c>
      <c r="B92" s="40" t="s">
        <v>94</v>
      </c>
      <c r="C92" s="40" t="s">
        <v>95</v>
      </c>
      <c r="D92" s="40" t="s">
        <v>96</v>
      </c>
      <c r="E92" s="40" t="s">
        <v>97</v>
      </c>
      <c r="F92" s="40" t="s">
        <v>98</v>
      </c>
      <c r="G92" s="40" t="s">
        <v>99</v>
      </c>
      <c r="H92" s="40" t="s">
        <v>100</v>
      </c>
      <c r="I92" s="40" t="s">
        <v>101</v>
      </c>
      <c r="J92" s="40" t="s">
        <v>102</v>
      </c>
      <c r="K92" s="40" t="s">
        <v>103</v>
      </c>
      <c r="L92" s="40" t="s">
        <v>104</v>
      </c>
      <c r="M92" s="40" t="s">
        <v>105</v>
      </c>
      <c r="N92" s="40" t="s">
        <v>106</v>
      </c>
      <c r="O92" s="40" t="s">
        <v>107</v>
      </c>
      <c r="P92" s="40" t="s">
        <v>108</v>
      </c>
      <c r="Q92" s="40" t="s">
        <v>109</v>
      </c>
      <c r="R92" s="40" t="s">
        <v>110</v>
      </c>
      <c r="S92" s="40" t="s">
        <v>111</v>
      </c>
      <c r="T92" s="40" t="s">
        <v>112</v>
      </c>
      <c r="U92" s="40" t="s">
        <v>113</v>
      </c>
      <c r="V92" s="40" t="s">
        <v>114</v>
      </c>
      <c r="W92" s="40" t="s">
        <v>115</v>
      </c>
      <c r="X92" s="40" t="s">
        <v>116</v>
      </c>
      <c r="Y92" s="40" t="s">
        <v>117</v>
      </c>
    </row>
    <row r="93" spans="1:25" s="45" customFormat="1" ht="12.75" hidden="1">
      <c r="A93" s="41">
        <v>5492</v>
      </c>
      <c r="B93" s="41" t="b">
        <v>0</v>
      </c>
      <c r="C93" s="41">
        <v>5399</v>
      </c>
      <c r="D93" s="42" t="s">
        <v>118</v>
      </c>
      <c r="E93" s="42" t="s">
        <v>119</v>
      </c>
      <c r="F93" s="42" t="s">
        <v>120</v>
      </c>
      <c r="G93" s="41">
        <v>2</v>
      </c>
      <c r="H93" s="41">
        <v>2</v>
      </c>
      <c r="I93" s="42" t="s">
        <v>121</v>
      </c>
      <c r="J93" s="42" t="s">
        <v>122</v>
      </c>
      <c r="K93" s="41">
        <v>1</v>
      </c>
      <c r="L93" s="42" t="s">
        <v>123</v>
      </c>
      <c r="M93" s="42" t="s">
        <v>124</v>
      </c>
      <c r="N93" s="43">
        <v>348</v>
      </c>
      <c r="O93" s="44"/>
      <c r="P93" s="44"/>
      <c r="Q93" s="44"/>
      <c r="R93" s="41" t="b">
        <v>1</v>
      </c>
      <c r="S93" s="42" t="s">
        <v>125</v>
      </c>
      <c r="T93" s="42" t="s">
        <v>124</v>
      </c>
      <c r="U93" s="42" t="s">
        <v>126</v>
      </c>
      <c r="V93" s="42" t="s">
        <v>127</v>
      </c>
      <c r="W93" s="42" t="s">
        <v>128</v>
      </c>
      <c r="X93" s="41" t="b">
        <v>0</v>
      </c>
      <c r="Y93" s="41" t="b">
        <v>0</v>
      </c>
    </row>
    <row r="94" spans="1:25" s="50" customFormat="1" ht="12.75" hidden="1">
      <c r="A94" s="46">
        <v>5428</v>
      </c>
      <c r="B94" s="46" t="b">
        <v>0</v>
      </c>
      <c r="C94" s="46">
        <v>5335</v>
      </c>
      <c r="D94" s="47" t="s">
        <v>129</v>
      </c>
      <c r="E94" s="47" t="s">
        <v>130</v>
      </c>
      <c r="F94" s="47" t="s">
        <v>131</v>
      </c>
      <c r="G94" s="46">
        <v>2</v>
      </c>
      <c r="H94" s="46">
        <v>2</v>
      </c>
      <c r="I94" s="47" t="s">
        <v>132</v>
      </c>
      <c r="J94" s="47" t="s">
        <v>124</v>
      </c>
      <c r="K94" s="46">
        <v>1</v>
      </c>
      <c r="L94" s="47" t="s">
        <v>133</v>
      </c>
      <c r="M94" s="47" t="s">
        <v>124</v>
      </c>
      <c r="N94" s="48">
        <v>4039</v>
      </c>
      <c r="O94" s="49"/>
      <c r="P94" s="49"/>
      <c r="Q94" s="49"/>
      <c r="R94" s="46" t="b">
        <v>1</v>
      </c>
      <c r="S94" s="47" t="s">
        <v>125</v>
      </c>
      <c r="T94" s="47" t="s">
        <v>124</v>
      </c>
      <c r="U94" s="47" t="s">
        <v>126</v>
      </c>
      <c r="V94" s="47" t="s">
        <v>127</v>
      </c>
      <c r="W94" s="47" t="s">
        <v>134</v>
      </c>
      <c r="X94" s="46" t="b">
        <v>0</v>
      </c>
      <c r="Y94" s="46" t="b">
        <v>0</v>
      </c>
    </row>
    <row r="95" spans="1:25" s="50" customFormat="1" ht="12.75" hidden="1">
      <c r="A95" s="46">
        <v>5288</v>
      </c>
      <c r="B95" s="46" t="b">
        <v>0</v>
      </c>
      <c r="C95" s="46">
        <v>5195</v>
      </c>
      <c r="D95" s="47" t="s">
        <v>135</v>
      </c>
      <c r="E95" s="47" t="s">
        <v>131</v>
      </c>
      <c r="F95" s="47" t="s">
        <v>136</v>
      </c>
      <c r="G95" s="46">
        <v>2</v>
      </c>
      <c r="H95" s="46">
        <v>2</v>
      </c>
      <c r="I95" s="47" t="s">
        <v>137</v>
      </c>
      <c r="J95" s="47" t="s">
        <v>138</v>
      </c>
      <c r="K95" s="46">
        <v>1</v>
      </c>
      <c r="L95" s="47" t="s">
        <v>133</v>
      </c>
      <c r="M95" s="47" t="s">
        <v>124</v>
      </c>
      <c r="N95" s="48">
        <v>1660</v>
      </c>
      <c r="O95" s="49"/>
      <c r="P95" s="49"/>
      <c r="Q95" s="49"/>
      <c r="R95" s="46" t="b">
        <v>1</v>
      </c>
      <c r="S95" s="47" t="s">
        <v>125</v>
      </c>
      <c r="T95" s="47" t="s">
        <v>124</v>
      </c>
      <c r="U95" s="47" t="s">
        <v>126</v>
      </c>
      <c r="V95" s="47" t="s">
        <v>127</v>
      </c>
      <c r="W95" s="47" t="s">
        <v>134</v>
      </c>
      <c r="X95" s="46" t="b">
        <v>0</v>
      </c>
      <c r="Y95" s="46" t="b">
        <v>0</v>
      </c>
    </row>
    <row r="96" spans="1:25" s="45" customFormat="1" ht="12.75" hidden="1">
      <c r="A96" s="41">
        <v>4609</v>
      </c>
      <c r="B96" s="41" t="b">
        <v>0</v>
      </c>
      <c r="C96" s="41">
        <v>4520</v>
      </c>
      <c r="D96" s="42" t="s">
        <v>139</v>
      </c>
      <c r="E96" s="42" t="s">
        <v>130</v>
      </c>
      <c r="F96" s="42" t="s">
        <v>140</v>
      </c>
      <c r="G96" s="41">
        <v>1</v>
      </c>
      <c r="H96" s="41">
        <v>3</v>
      </c>
      <c r="I96" s="42" t="s">
        <v>141</v>
      </c>
      <c r="J96" s="42" t="s">
        <v>142</v>
      </c>
      <c r="K96" s="41">
        <v>1</v>
      </c>
      <c r="L96" s="42" t="s">
        <v>133</v>
      </c>
      <c r="M96" s="42" t="s">
        <v>124</v>
      </c>
      <c r="N96" s="43">
        <v>695</v>
      </c>
      <c r="O96" s="44"/>
      <c r="P96" s="44"/>
      <c r="Q96" s="44"/>
      <c r="R96" s="41" t="b">
        <v>1</v>
      </c>
      <c r="S96" s="42" t="s">
        <v>125</v>
      </c>
      <c r="T96" s="42" t="s">
        <v>124</v>
      </c>
      <c r="U96" s="42" t="s">
        <v>126</v>
      </c>
      <c r="V96" s="42" t="s">
        <v>127</v>
      </c>
      <c r="W96" s="42" t="s">
        <v>134</v>
      </c>
      <c r="X96" s="41" t="b">
        <v>0</v>
      </c>
      <c r="Y96" s="41" t="b">
        <v>0</v>
      </c>
    </row>
    <row r="97" spans="1:25" s="45" customFormat="1" ht="12.75" hidden="1">
      <c r="A97" s="41">
        <v>4375</v>
      </c>
      <c r="B97" s="41" t="b">
        <v>0</v>
      </c>
      <c r="C97" s="41">
        <v>4288</v>
      </c>
      <c r="D97" s="42" t="s">
        <v>143</v>
      </c>
      <c r="E97" s="42" t="s">
        <v>144</v>
      </c>
      <c r="F97" s="42" t="s">
        <v>120</v>
      </c>
      <c r="G97" s="41">
        <v>1</v>
      </c>
      <c r="H97" s="41">
        <v>2</v>
      </c>
      <c r="I97" s="42" t="s">
        <v>145</v>
      </c>
      <c r="J97" s="42" t="s">
        <v>124</v>
      </c>
      <c r="K97" s="41">
        <v>1</v>
      </c>
      <c r="L97" s="42" t="s">
        <v>133</v>
      </c>
      <c r="M97" s="42" t="s">
        <v>124</v>
      </c>
      <c r="N97" s="43">
        <v>640</v>
      </c>
      <c r="O97" s="44"/>
      <c r="P97" s="44"/>
      <c r="Q97" s="44"/>
      <c r="R97" s="41" t="b">
        <v>1</v>
      </c>
      <c r="S97" s="42" t="s">
        <v>125</v>
      </c>
      <c r="T97" s="42" t="s">
        <v>124</v>
      </c>
      <c r="U97" s="42" t="s">
        <v>126</v>
      </c>
      <c r="V97" s="42" t="s">
        <v>127</v>
      </c>
      <c r="W97" s="42" t="s">
        <v>134</v>
      </c>
      <c r="X97" s="41" t="b">
        <v>0</v>
      </c>
      <c r="Y97" s="41" t="b">
        <v>0</v>
      </c>
    </row>
    <row r="98" spans="1:25" s="50" customFormat="1" ht="12.75" hidden="1">
      <c r="A98" s="46">
        <v>4716</v>
      </c>
      <c r="B98" s="46" t="b">
        <v>0</v>
      </c>
      <c r="C98" s="46">
        <v>4625</v>
      </c>
      <c r="D98" s="47" t="s">
        <v>146</v>
      </c>
      <c r="E98" s="47" t="s">
        <v>147</v>
      </c>
      <c r="F98" s="47" t="s">
        <v>148</v>
      </c>
      <c r="G98" s="46">
        <v>4</v>
      </c>
      <c r="H98" s="46">
        <v>3</v>
      </c>
      <c r="I98" s="47" t="s">
        <v>149</v>
      </c>
      <c r="J98" s="47" t="s">
        <v>150</v>
      </c>
      <c r="K98" s="46">
        <v>1</v>
      </c>
      <c r="L98" s="47" t="s">
        <v>123</v>
      </c>
      <c r="M98" s="47" t="s">
        <v>124</v>
      </c>
      <c r="N98" s="48">
        <v>6680</v>
      </c>
      <c r="O98" s="49"/>
      <c r="P98" s="49"/>
      <c r="Q98" s="49"/>
      <c r="R98" s="46" t="b">
        <v>1</v>
      </c>
      <c r="S98" s="47" t="s">
        <v>125</v>
      </c>
      <c r="T98" s="47" t="s">
        <v>124</v>
      </c>
      <c r="U98" s="47" t="s">
        <v>126</v>
      </c>
      <c r="V98" s="47" t="s">
        <v>127</v>
      </c>
      <c r="W98" s="47" t="s">
        <v>151</v>
      </c>
      <c r="X98" s="46" t="b">
        <v>0</v>
      </c>
      <c r="Y98" s="46" t="b">
        <v>0</v>
      </c>
    </row>
    <row r="99" spans="1:25" s="45" customFormat="1" ht="12.75" hidden="1">
      <c r="A99" s="41">
        <v>4675</v>
      </c>
      <c r="B99" s="41" t="b">
        <v>0</v>
      </c>
      <c r="C99" s="41">
        <v>4585</v>
      </c>
      <c r="D99" s="42" t="s">
        <v>152</v>
      </c>
      <c r="E99" s="42" t="s">
        <v>147</v>
      </c>
      <c r="F99" s="42" t="s">
        <v>136</v>
      </c>
      <c r="G99" s="41">
        <v>1</v>
      </c>
      <c r="H99" s="41">
        <v>2</v>
      </c>
      <c r="I99" s="42" t="s">
        <v>153</v>
      </c>
      <c r="J99" s="42" t="s">
        <v>142</v>
      </c>
      <c r="K99" s="41">
        <v>1</v>
      </c>
      <c r="L99" s="42" t="s">
        <v>133</v>
      </c>
      <c r="M99" s="42" t="s">
        <v>124</v>
      </c>
      <c r="N99" s="43">
        <v>695</v>
      </c>
      <c r="O99" s="44"/>
      <c r="P99" s="44"/>
      <c r="Q99" s="44"/>
      <c r="R99" s="41" t="b">
        <v>1</v>
      </c>
      <c r="S99" s="42" t="s">
        <v>125</v>
      </c>
      <c r="T99" s="42" t="s">
        <v>124</v>
      </c>
      <c r="U99" s="42" t="s">
        <v>126</v>
      </c>
      <c r="V99" s="42" t="s">
        <v>127</v>
      </c>
      <c r="W99" s="42" t="s">
        <v>128</v>
      </c>
      <c r="X99" s="41" t="b">
        <v>0</v>
      </c>
      <c r="Y99" s="41" t="b">
        <v>0</v>
      </c>
    </row>
    <row r="100" spans="1:25" s="45" customFormat="1" ht="12.75" hidden="1">
      <c r="A100" s="41">
        <v>4316</v>
      </c>
      <c r="B100" s="41" t="b">
        <v>0</v>
      </c>
      <c r="C100" s="41">
        <v>4232</v>
      </c>
      <c r="D100" s="42" t="s">
        <v>154</v>
      </c>
      <c r="E100" s="42" t="s">
        <v>130</v>
      </c>
      <c r="F100" s="42" t="s">
        <v>140</v>
      </c>
      <c r="G100" s="41">
        <v>1</v>
      </c>
      <c r="H100" s="41">
        <v>3</v>
      </c>
      <c r="I100" s="42" t="s">
        <v>155</v>
      </c>
      <c r="J100" s="42" t="s">
        <v>124</v>
      </c>
      <c r="K100" s="41">
        <v>1</v>
      </c>
      <c r="L100" s="42" t="s">
        <v>123</v>
      </c>
      <c r="M100" s="42" t="s">
        <v>124</v>
      </c>
      <c r="N100" s="43">
        <v>320</v>
      </c>
      <c r="O100" s="44"/>
      <c r="P100" s="44"/>
      <c r="Q100" s="44"/>
      <c r="R100" s="41" t="b">
        <v>1</v>
      </c>
      <c r="S100" s="42" t="s">
        <v>125</v>
      </c>
      <c r="T100" s="42" t="s">
        <v>124</v>
      </c>
      <c r="U100" s="42" t="s">
        <v>126</v>
      </c>
      <c r="V100" s="42" t="s">
        <v>127</v>
      </c>
      <c r="W100" s="42" t="s">
        <v>128</v>
      </c>
      <c r="X100" s="41" t="b">
        <v>0</v>
      </c>
      <c r="Y100" s="41" t="b">
        <v>0</v>
      </c>
    </row>
    <row r="101" ht="12.75" hidden="1"/>
    <row r="102" ht="12.75" hidden="1"/>
  </sheetData>
  <sheetProtection/>
  <mergeCells count="48">
    <mergeCell ref="A37:G37"/>
    <mergeCell ref="A26:G26"/>
    <mergeCell ref="A27:G27"/>
    <mergeCell ref="A28:G28"/>
    <mergeCell ref="A29:G29"/>
    <mergeCell ref="A35:G35"/>
    <mergeCell ref="A36:G36"/>
    <mergeCell ref="A74:G74"/>
    <mergeCell ref="A75:G75"/>
    <mergeCell ref="A63:H63"/>
    <mergeCell ref="A58:G58"/>
    <mergeCell ref="A59:G59"/>
    <mergeCell ref="A66:G66"/>
    <mergeCell ref="A67:G67"/>
    <mergeCell ref="A65:G65"/>
    <mergeCell ref="A68:G68"/>
    <mergeCell ref="A69:G69"/>
    <mergeCell ref="A1:H1"/>
    <mergeCell ref="A2:H2"/>
    <mergeCell ref="A30:G30"/>
    <mergeCell ref="A47:G47"/>
    <mergeCell ref="A39:H39"/>
    <mergeCell ref="A32:G32"/>
    <mergeCell ref="A33:G33"/>
    <mergeCell ref="A34:G34"/>
    <mergeCell ref="A46:G46"/>
    <mergeCell ref="A31:G31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51:G51"/>
    <mergeCell ref="A41:G41"/>
    <mergeCell ref="A42:G42"/>
    <mergeCell ref="A48:G48"/>
    <mergeCell ref="A45:G45"/>
    <mergeCell ref="A43:G43"/>
    <mergeCell ref="A44:G44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I38" sqref="I38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66" t="s">
        <v>64</v>
      </c>
      <c r="B1" s="66"/>
      <c r="C1" s="66"/>
      <c r="D1" s="66"/>
      <c r="E1" s="66"/>
      <c r="F1" s="66"/>
      <c r="G1" s="66"/>
      <c r="H1" s="66"/>
      <c r="I1" s="31"/>
    </row>
    <row r="2" spans="1:9" ht="12.75" customHeight="1">
      <c r="A2" s="67" t="s">
        <v>71</v>
      </c>
      <c r="B2" s="67"/>
      <c r="C2" s="67"/>
      <c r="D2" s="67"/>
      <c r="E2" s="67"/>
      <c r="F2" s="67"/>
      <c r="G2" s="67"/>
      <c r="H2" s="67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66</v>
      </c>
      <c r="C4" s="3"/>
      <c r="D4" s="12"/>
      <c r="E4" s="12" t="s">
        <v>11</v>
      </c>
      <c r="F4" s="13"/>
      <c r="G4" s="14"/>
      <c r="H4" s="30" t="s">
        <v>65</v>
      </c>
      <c r="I4" s="34"/>
    </row>
    <row r="5" spans="1:9" s="15" customFormat="1" ht="11.25">
      <c r="A5" s="12" t="s">
        <v>7</v>
      </c>
      <c r="B5" s="30" t="s">
        <v>67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68</v>
      </c>
      <c r="C6" s="13"/>
      <c r="D6" s="12"/>
      <c r="E6" s="12" t="s">
        <v>12</v>
      </c>
      <c r="F6" s="13"/>
      <c r="G6" s="14"/>
      <c r="H6" s="30" t="s">
        <v>61</v>
      </c>
      <c r="I6" s="34"/>
    </row>
    <row r="7" spans="1:9" s="15" customFormat="1" ht="11.25">
      <c r="A7" s="12" t="s">
        <v>9</v>
      </c>
      <c r="B7" s="30" t="s">
        <v>77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72</v>
      </c>
      <c r="B15" s="20">
        <f>19418.32+8714.52</f>
        <v>28132.84</v>
      </c>
      <c r="C15" s="20">
        <f>20612.08</f>
        <v>20612.08</v>
      </c>
      <c r="D15" s="20">
        <f>SUM(B15:C15)</f>
        <v>48744.92</v>
      </c>
      <c r="E15" s="1"/>
      <c r="F15" s="1"/>
      <c r="G15" s="1"/>
      <c r="H15" s="1"/>
    </row>
    <row r="16" spans="1:8" ht="12.75">
      <c r="A16" s="5" t="s">
        <v>73</v>
      </c>
      <c r="B16" s="20">
        <f>7220.21+2007.28</f>
        <v>9227.49</v>
      </c>
      <c r="C16" s="20">
        <f>6969.24</f>
        <v>6969.24</v>
      </c>
      <c r="D16" s="20">
        <f>SUM(B16:C16)</f>
        <v>16196.73</v>
      </c>
      <c r="E16" s="1"/>
      <c r="F16" s="1"/>
      <c r="G16" s="1"/>
      <c r="H16" s="1"/>
    </row>
    <row r="17" spans="1:8" ht="12.75">
      <c r="A17" s="5" t="s">
        <v>74</v>
      </c>
      <c r="B17" s="20">
        <f>H49+H56+H61</f>
        <v>32992.864</v>
      </c>
      <c r="C17" s="20">
        <f>H72+H77+H85</f>
        <v>18977.989999999998</v>
      </c>
      <c r="D17" s="20">
        <f>SUM(B17:C17)</f>
        <v>51970.854</v>
      </c>
      <c r="E17" s="1"/>
      <c r="F17" s="1"/>
      <c r="G17" s="1"/>
      <c r="H17" s="1"/>
    </row>
    <row r="18" spans="1:8" ht="12.75">
      <c r="A18" s="5" t="s">
        <v>75</v>
      </c>
      <c r="B18" s="36">
        <f>B16-B17</f>
        <v>-23765.374000000003</v>
      </c>
      <c r="C18" s="36">
        <f>C16-C17</f>
        <v>-12008.749999999998</v>
      </c>
      <c r="D18" s="36">
        <f>SUM(B18:C18)</f>
        <v>-35774.124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7">
        <f>D18</f>
        <v>-35774.124</v>
      </c>
      <c r="H20" s="8"/>
    </row>
    <row r="21" spans="2:8" ht="6.75" customHeight="1">
      <c r="B21" s="22"/>
      <c r="C21" s="22"/>
      <c r="D21" s="38"/>
      <c r="H21" s="8"/>
    </row>
    <row r="22" spans="1:8" ht="12.75">
      <c r="A22" s="11"/>
      <c r="B22" s="22"/>
      <c r="C22" s="23" t="s">
        <v>3</v>
      </c>
      <c r="D22" s="37">
        <v>-116363.09</v>
      </c>
      <c r="H22" s="8"/>
    </row>
    <row r="23" spans="2:8" ht="5.25" customHeight="1">
      <c r="B23" s="22"/>
      <c r="C23" s="22"/>
      <c r="D23" s="38"/>
      <c r="H23" s="8"/>
    </row>
    <row r="24" spans="1:8" ht="12.75">
      <c r="A24" s="11"/>
      <c r="B24" s="22"/>
      <c r="C24" s="23" t="s">
        <v>4</v>
      </c>
      <c r="D24" s="37">
        <f>D20+D22</f>
        <v>-152137.214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5" t="s">
        <v>62</v>
      </c>
      <c r="B26" s="76"/>
      <c r="C26" s="76"/>
      <c r="D26" s="76"/>
      <c r="E26" s="76"/>
      <c r="F26" s="76"/>
      <c r="G26" s="76"/>
      <c r="H26" s="25" t="s">
        <v>20</v>
      </c>
    </row>
    <row r="27" spans="1:8" ht="12.75" customHeight="1">
      <c r="A27" s="74" t="s">
        <v>21</v>
      </c>
      <c r="B27" s="74"/>
      <c r="C27" s="74"/>
      <c r="D27" s="74"/>
      <c r="E27" s="74"/>
      <c r="F27" s="74"/>
      <c r="G27" s="74"/>
      <c r="H27" s="26">
        <v>4.48</v>
      </c>
    </row>
    <row r="28" spans="1:8" ht="12.75" customHeight="1">
      <c r="A28" s="74" t="s">
        <v>22</v>
      </c>
      <c r="B28" s="74"/>
      <c r="C28" s="74"/>
      <c r="D28" s="74"/>
      <c r="E28" s="74"/>
      <c r="F28" s="74"/>
      <c r="G28" s="74"/>
      <c r="H28" s="26">
        <v>0.4</v>
      </c>
    </row>
    <row r="29" spans="1:8" ht="12.75" customHeight="1">
      <c r="A29" s="74" t="s">
        <v>17</v>
      </c>
      <c r="B29" s="74"/>
      <c r="C29" s="74"/>
      <c r="D29" s="74"/>
      <c r="E29" s="74"/>
      <c r="F29" s="74"/>
      <c r="G29" s="74"/>
      <c r="H29" s="26">
        <v>2.19</v>
      </c>
    </row>
    <row r="30" spans="1:8" ht="12.75" customHeight="1">
      <c r="A30" s="68" t="s">
        <v>18</v>
      </c>
      <c r="B30" s="69"/>
      <c r="C30" s="69"/>
      <c r="D30" s="69"/>
      <c r="E30" s="69"/>
      <c r="F30" s="69"/>
      <c r="G30" s="70"/>
      <c r="H30" s="27">
        <f>SUM(H27:H29)</f>
        <v>7.07</v>
      </c>
    </row>
    <row r="31" spans="1:8" ht="12.75" customHeight="1">
      <c r="A31" s="74"/>
      <c r="B31" s="74"/>
      <c r="C31" s="74"/>
      <c r="D31" s="74"/>
      <c r="E31" s="74"/>
      <c r="F31" s="74"/>
      <c r="G31" s="74"/>
      <c r="H31" s="26"/>
    </row>
    <row r="32" spans="1:8" ht="12.75" customHeight="1">
      <c r="A32" s="74" t="s">
        <v>23</v>
      </c>
      <c r="B32" s="74"/>
      <c r="C32" s="74"/>
      <c r="D32" s="74"/>
      <c r="E32" s="74"/>
      <c r="F32" s="74"/>
      <c r="G32" s="74"/>
      <c r="H32" s="26">
        <v>3.9</v>
      </c>
    </row>
    <row r="33" spans="1:8" ht="12.75" customHeight="1">
      <c r="A33" s="74" t="s">
        <v>24</v>
      </c>
      <c r="B33" s="74"/>
      <c r="C33" s="74"/>
      <c r="D33" s="74"/>
      <c r="E33" s="74"/>
      <c r="F33" s="74"/>
      <c r="G33" s="74"/>
      <c r="H33" s="26">
        <v>0</v>
      </c>
    </row>
    <row r="34" spans="1:8" ht="12.75" customHeight="1">
      <c r="A34" s="74" t="s">
        <v>25</v>
      </c>
      <c r="B34" s="74"/>
      <c r="C34" s="74"/>
      <c r="D34" s="74"/>
      <c r="E34" s="74"/>
      <c r="F34" s="74"/>
      <c r="G34" s="74"/>
      <c r="H34" s="26">
        <v>1.28</v>
      </c>
    </row>
    <row r="35" spans="1:8" ht="12.75" customHeight="1">
      <c r="A35" s="68" t="s">
        <v>19</v>
      </c>
      <c r="B35" s="69"/>
      <c r="C35" s="69"/>
      <c r="D35" s="69"/>
      <c r="E35" s="69"/>
      <c r="F35" s="69"/>
      <c r="G35" s="70"/>
      <c r="H35" s="27">
        <f>SUM(H32:H34)</f>
        <v>5.18</v>
      </c>
    </row>
    <row r="36" spans="1:8" ht="12.75" customHeight="1">
      <c r="A36" s="74"/>
      <c r="B36" s="74"/>
      <c r="C36" s="74"/>
      <c r="D36" s="74"/>
      <c r="E36" s="74"/>
      <c r="F36" s="74"/>
      <c r="G36" s="74"/>
      <c r="H36" s="26"/>
    </row>
    <row r="37" spans="1:8" ht="12.75" customHeight="1">
      <c r="A37" s="68" t="s">
        <v>28</v>
      </c>
      <c r="B37" s="69"/>
      <c r="C37" s="69"/>
      <c r="D37" s="69"/>
      <c r="E37" s="69"/>
      <c r="F37" s="69"/>
      <c r="G37" s="70"/>
      <c r="H37" s="27">
        <f>H30+H35</f>
        <v>12.25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1" t="s">
        <v>59</v>
      </c>
      <c r="B39" s="72"/>
      <c r="C39" s="72"/>
      <c r="D39" s="72"/>
      <c r="E39" s="72"/>
      <c r="F39" s="72"/>
      <c r="G39" s="72"/>
      <c r="H39" s="73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51" t="s">
        <v>29</v>
      </c>
      <c r="B41" s="52"/>
      <c r="C41" s="52"/>
      <c r="D41" s="53"/>
      <c r="E41" s="53"/>
      <c r="F41" s="53"/>
      <c r="G41" s="54"/>
      <c r="H41" s="4" t="s">
        <v>76</v>
      </c>
    </row>
    <row r="42" spans="1:9" ht="47.25" customHeight="1">
      <c r="A42" s="55" t="s">
        <v>30</v>
      </c>
      <c r="B42" s="56"/>
      <c r="C42" s="56"/>
      <c r="D42" s="56"/>
      <c r="E42" s="56"/>
      <c r="F42" s="56"/>
      <c r="G42" s="57"/>
      <c r="H42" s="28">
        <f>12*B5*I42</f>
        <v>8714.448</v>
      </c>
      <c r="I42" s="35">
        <f>2.16+0.03</f>
        <v>2.19</v>
      </c>
    </row>
    <row r="43" spans="1:9" ht="24.75" customHeight="1">
      <c r="A43" s="58" t="s">
        <v>31</v>
      </c>
      <c r="B43" s="59"/>
      <c r="C43" s="59"/>
      <c r="D43" s="59"/>
      <c r="E43" s="59"/>
      <c r="F43" s="59"/>
      <c r="G43" s="60"/>
      <c r="H43" s="28">
        <f>12*B5*I43</f>
        <v>2506.896</v>
      </c>
      <c r="I43" s="35">
        <v>0.63</v>
      </c>
    </row>
    <row r="44" spans="1:9" ht="13.5" customHeight="1">
      <c r="A44" s="61" t="s">
        <v>32</v>
      </c>
      <c r="B44" s="62"/>
      <c r="C44" s="62"/>
      <c r="D44" s="62"/>
      <c r="E44" s="62"/>
      <c r="F44" s="62"/>
      <c r="G44" s="62"/>
      <c r="H44" s="28">
        <f>12*B5*I44</f>
        <v>1352.928</v>
      </c>
      <c r="I44" s="35">
        <v>0.34</v>
      </c>
    </row>
    <row r="45" spans="1:9" ht="24.75" customHeight="1">
      <c r="A45" s="58" t="s">
        <v>33</v>
      </c>
      <c r="B45" s="59"/>
      <c r="C45" s="59"/>
      <c r="D45" s="59"/>
      <c r="E45" s="59"/>
      <c r="F45" s="59"/>
      <c r="G45" s="60"/>
      <c r="H45" s="28">
        <f>12*B5*I45</f>
        <v>1352.928</v>
      </c>
      <c r="I45" s="35">
        <v>0.34</v>
      </c>
    </row>
    <row r="46" spans="1:9" ht="13.5" customHeight="1">
      <c r="A46" s="61" t="s">
        <v>34</v>
      </c>
      <c r="B46" s="62"/>
      <c r="C46" s="62"/>
      <c r="D46" s="62"/>
      <c r="E46" s="62"/>
      <c r="F46" s="62"/>
      <c r="G46" s="62"/>
      <c r="H46" s="28">
        <f>12*B5*I46</f>
        <v>716.256</v>
      </c>
      <c r="I46" s="35">
        <v>0.18</v>
      </c>
    </row>
    <row r="47" spans="1:9" ht="47.25" customHeight="1">
      <c r="A47" s="55" t="s">
        <v>36</v>
      </c>
      <c r="B47" s="56"/>
      <c r="C47" s="56"/>
      <c r="D47" s="56"/>
      <c r="E47" s="56"/>
      <c r="F47" s="56"/>
      <c r="G47" s="57"/>
      <c r="H47" s="28">
        <f>12*B5*I47</f>
        <v>2347.728</v>
      </c>
      <c r="I47" s="35">
        <v>0.59</v>
      </c>
    </row>
    <row r="48" spans="1:9" ht="24.75" customHeight="1">
      <c r="A48" s="58" t="s">
        <v>35</v>
      </c>
      <c r="B48" s="59"/>
      <c r="C48" s="59"/>
      <c r="D48" s="59"/>
      <c r="E48" s="59"/>
      <c r="F48" s="59"/>
      <c r="G48" s="60"/>
      <c r="H48" s="28">
        <f>12*B5*I48</f>
        <v>835.6320000000001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17826.816000000003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51" t="s">
        <v>37</v>
      </c>
      <c r="B51" s="52"/>
      <c r="C51" s="52"/>
      <c r="D51" s="53"/>
      <c r="E51" s="53"/>
      <c r="F51" s="53"/>
      <c r="G51" s="54"/>
      <c r="H51" s="4" t="s">
        <v>76</v>
      </c>
    </row>
    <row r="52" spans="1:9" ht="36.75" customHeight="1">
      <c r="A52" s="55" t="s">
        <v>78</v>
      </c>
      <c r="B52" s="56"/>
      <c r="C52" s="56"/>
      <c r="D52" s="56"/>
      <c r="E52" s="56"/>
      <c r="F52" s="56"/>
      <c r="G52" s="57"/>
      <c r="H52" s="28">
        <f>1000+5451.6</f>
        <v>6451.6</v>
      </c>
      <c r="I52" s="35">
        <v>0.4</v>
      </c>
    </row>
    <row r="53" spans="1:8" ht="24.75" customHeight="1">
      <c r="A53" s="58" t="s">
        <v>53</v>
      </c>
      <c r="B53" s="59"/>
      <c r="C53" s="59"/>
      <c r="D53" s="59"/>
      <c r="E53" s="59"/>
      <c r="F53" s="59"/>
      <c r="G53" s="60"/>
      <c r="H53" s="28">
        <v>0</v>
      </c>
    </row>
    <row r="54" spans="1:8" ht="24.75" customHeight="1">
      <c r="A54" s="58" t="s">
        <v>54</v>
      </c>
      <c r="B54" s="59"/>
      <c r="C54" s="59"/>
      <c r="D54" s="59"/>
      <c r="E54" s="59"/>
      <c r="F54" s="59"/>
      <c r="G54" s="60"/>
      <c r="H54" s="28">
        <v>0</v>
      </c>
    </row>
    <row r="55" spans="1:8" ht="36" customHeight="1">
      <c r="A55" s="58" t="s">
        <v>55</v>
      </c>
      <c r="B55" s="59"/>
      <c r="C55" s="59"/>
      <c r="D55" s="59"/>
      <c r="E55" s="59"/>
      <c r="F55" s="59"/>
      <c r="G55" s="60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6451.6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51" t="s">
        <v>45</v>
      </c>
      <c r="B58" s="52"/>
      <c r="C58" s="52"/>
      <c r="D58" s="53"/>
      <c r="E58" s="53"/>
      <c r="F58" s="53"/>
      <c r="G58" s="54"/>
      <c r="H58" s="4" t="s">
        <v>76</v>
      </c>
    </row>
    <row r="59" spans="1:9" ht="12.75" customHeight="1">
      <c r="A59" s="55" t="s">
        <v>44</v>
      </c>
      <c r="B59" s="56"/>
      <c r="C59" s="56"/>
      <c r="D59" s="56"/>
      <c r="E59" s="56"/>
      <c r="F59" s="56"/>
      <c r="G59" s="57"/>
      <c r="H59" s="28">
        <f>12*B5*I59</f>
        <v>8714.448</v>
      </c>
      <c r="I59" s="35">
        <v>2.19</v>
      </c>
    </row>
    <row r="60" spans="1:8" ht="24" customHeight="1">
      <c r="A60" s="55" t="s">
        <v>49</v>
      </c>
      <c r="B60" s="56"/>
      <c r="C60" s="56"/>
      <c r="D60" s="56"/>
      <c r="E60" s="56"/>
      <c r="F60" s="56"/>
      <c r="G60" s="5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8714.448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1" t="s">
        <v>60</v>
      </c>
      <c r="B63" s="72"/>
      <c r="C63" s="72"/>
      <c r="D63" s="72"/>
      <c r="E63" s="72"/>
      <c r="F63" s="72"/>
      <c r="G63" s="72"/>
      <c r="H63" s="73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51" t="s">
        <v>43</v>
      </c>
      <c r="B65" s="52"/>
      <c r="C65" s="52"/>
      <c r="D65" s="53"/>
      <c r="E65" s="53"/>
      <c r="F65" s="53"/>
      <c r="G65" s="54"/>
      <c r="H65" s="4" t="s">
        <v>76</v>
      </c>
    </row>
    <row r="66" spans="1:9" ht="36.75" customHeight="1">
      <c r="A66" s="55" t="s">
        <v>38</v>
      </c>
      <c r="B66" s="56"/>
      <c r="C66" s="56"/>
      <c r="D66" s="56"/>
      <c r="E66" s="56"/>
      <c r="F66" s="56"/>
      <c r="G66" s="57"/>
      <c r="H66" s="28">
        <f>12*B5*I66</f>
        <v>4217.952</v>
      </c>
      <c r="I66" s="35">
        <v>1.06</v>
      </c>
    </row>
    <row r="67" spans="1:9" ht="24.75" customHeight="1">
      <c r="A67" s="58" t="s">
        <v>39</v>
      </c>
      <c r="B67" s="59"/>
      <c r="C67" s="59"/>
      <c r="D67" s="59"/>
      <c r="E67" s="59"/>
      <c r="F67" s="59"/>
      <c r="G67" s="60"/>
      <c r="H67" s="28">
        <f>12*B5*I67</f>
        <v>2984.4</v>
      </c>
      <c r="I67" s="35">
        <v>0.75</v>
      </c>
    </row>
    <row r="68" spans="1:9" ht="36.75" customHeight="1">
      <c r="A68" s="55" t="s">
        <v>48</v>
      </c>
      <c r="B68" s="56"/>
      <c r="C68" s="56"/>
      <c r="D68" s="56"/>
      <c r="E68" s="56"/>
      <c r="F68" s="56"/>
      <c r="G68" s="57"/>
      <c r="H68" s="28">
        <f>12*B5*I68</f>
        <v>5013.792</v>
      </c>
      <c r="I68" s="35">
        <v>1.26</v>
      </c>
    </row>
    <row r="69" spans="1:9" ht="24.75" customHeight="1">
      <c r="A69" s="58" t="s">
        <v>40</v>
      </c>
      <c r="B69" s="59"/>
      <c r="C69" s="59"/>
      <c r="D69" s="59"/>
      <c r="E69" s="59"/>
      <c r="F69" s="59"/>
      <c r="G69" s="60"/>
      <c r="H69" s="28">
        <f>12*B5*I69</f>
        <v>955.008</v>
      </c>
      <c r="I69" s="35">
        <v>0.24</v>
      </c>
    </row>
    <row r="70" spans="1:9" ht="25.5" customHeight="1">
      <c r="A70" s="55" t="s">
        <v>41</v>
      </c>
      <c r="B70" s="56"/>
      <c r="C70" s="56"/>
      <c r="D70" s="56"/>
      <c r="E70" s="56"/>
      <c r="F70" s="56"/>
      <c r="G70" s="57"/>
      <c r="H70" s="28">
        <f>12*B5*I70</f>
        <v>1750.8480000000002</v>
      </c>
      <c r="I70" s="35">
        <v>0.44</v>
      </c>
    </row>
    <row r="71" spans="1:9" ht="24.75" customHeight="1">
      <c r="A71" s="58" t="s">
        <v>42</v>
      </c>
      <c r="B71" s="59"/>
      <c r="C71" s="59"/>
      <c r="D71" s="59"/>
      <c r="E71" s="59"/>
      <c r="F71" s="59"/>
      <c r="G71" s="60"/>
      <c r="H71" s="28">
        <f>12*B5*I71</f>
        <v>596.88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15518.88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51" t="s">
        <v>46</v>
      </c>
      <c r="B74" s="52"/>
      <c r="C74" s="52"/>
      <c r="D74" s="53"/>
      <c r="E74" s="53"/>
      <c r="F74" s="53"/>
      <c r="G74" s="54"/>
      <c r="H74" s="4" t="s">
        <v>76</v>
      </c>
    </row>
    <row r="75" spans="1:8" ht="48.75" customHeight="1">
      <c r="A75" s="55" t="s">
        <v>79</v>
      </c>
      <c r="B75" s="56"/>
      <c r="C75" s="56"/>
      <c r="D75" s="56"/>
      <c r="E75" s="56"/>
      <c r="F75" s="56"/>
      <c r="G75" s="57"/>
      <c r="H75" s="28">
        <v>2064.11</v>
      </c>
    </row>
    <row r="76" spans="1:8" ht="34.5" customHeight="1">
      <c r="A76" s="58" t="s">
        <v>52</v>
      </c>
      <c r="B76" s="59"/>
      <c r="C76" s="59"/>
      <c r="D76" s="59"/>
      <c r="E76" s="59"/>
      <c r="F76" s="59"/>
      <c r="G76" s="60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2064.11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51" t="s">
        <v>47</v>
      </c>
      <c r="B79" s="52"/>
      <c r="C79" s="52"/>
      <c r="D79" s="53"/>
      <c r="E79" s="53"/>
      <c r="F79" s="53"/>
      <c r="G79" s="54"/>
      <c r="H79" s="4" t="s">
        <v>76</v>
      </c>
    </row>
    <row r="80" spans="1:8" ht="35.25" customHeight="1">
      <c r="A80" s="55" t="s">
        <v>70</v>
      </c>
      <c r="B80" s="56"/>
      <c r="C80" s="56"/>
      <c r="D80" s="56"/>
      <c r="E80" s="56"/>
      <c r="F80" s="56"/>
      <c r="G80" s="57"/>
      <c r="H80" s="28">
        <v>0</v>
      </c>
    </row>
    <row r="81" spans="1:8" ht="24.75" customHeight="1">
      <c r="A81" s="55" t="s">
        <v>50</v>
      </c>
      <c r="B81" s="56"/>
      <c r="C81" s="56"/>
      <c r="D81" s="56"/>
      <c r="E81" s="56"/>
      <c r="F81" s="56"/>
      <c r="G81" s="57"/>
      <c r="H81" s="28">
        <v>0</v>
      </c>
    </row>
    <row r="82" spans="1:8" ht="27.75" customHeight="1">
      <c r="A82" s="63" t="s">
        <v>69</v>
      </c>
      <c r="B82" s="64"/>
      <c r="C82" s="64"/>
      <c r="D82" s="64"/>
      <c r="E82" s="64"/>
      <c r="F82" s="64"/>
      <c r="G82" s="65"/>
      <c r="H82" s="28">
        <v>0</v>
      </c>
    </row>
    <row r="83" spans="1:8" ht="24.75" customHeight="1">
      <c r="A83" s="58" t="s">
        <v>51</v>
      </c>
      <c r="B83" s="59"/>
      <c r="C83" s="59"/>
      <c r="D83" s="59"/>
      <c r="E83" s="59"/>
      <c r="F83" s="59"/>
      <c r="G83" s="60"/>
      <c r="H83" s="28">
        <v>0</v>
      </c>
    </row>
    <row r="84" spans="1:8" ht="50.25" customHeight="1">
      <c r="A84" s="63" t="s">
        <v>80</v>
      </c>
      <c r="B84" s="64"/>
      <c r="C84" s="64"/>
      <c r="D84" s="64"/>
      <c r="E84" s="64"/>
      <c r="F84" s="64"/>
      <c r="G84" s="65"/>
      <c r="H84" s="28">
        <f>930+230+235</f>
        <v>1395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1395</v>
      </c>
    </row>
    <row r="86" ht="12.75">
      <c r="H86" s="33"/>
    </row>
    <row r="87" ht="12.75">
      <c r="A87" t="s">
        <v>63</v>
      </c>
    </row>
  </sheetData>
  <sheetProtection/>
  <mergeCells count="48">
    <mergeCell ref="A51:G51"/>
    <mergeCell ref="A41:G41"/>
    <mergeCell ref="A42:G42"/>
    <mergeCell ref="A48:G48"/>
    <mergeCell ref="A45:G45"/>
    <mergeCell ref="A43:G43"/>
    <mergeCell ref="A44:G44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1:H1"/>
    <mergeCell ref="A2:H2"/>
    <mergeCell ref="A30:G30"/>
    <mergeCell ref="A47:G47"/>
    <mergeCell ref="A39:H39"/>
    <mergeCell ref="A32:G32"/>
    <mergeCell ref="A33:G33"/>
    <mergeCell ref="A34:G34"/>
    <mergeCell ref="A46:G46"/>
    <mergeCell ref="A31:G31"/>
    <mergeCell ref="A74:G74"/>
    <mergeCell ref="A75:G75"/>
    <mergeCell ref="A63:H63"/>
    <mergeCell ref="A58:G58"/>
    <mergeCell ref="A59:G59"/>
    <mergeCell ref="A66:G66"/>
    <mergeCell ref="A67:G67"/>
    <mergeCell ref="A65:G65"/>
    <mergeCell ref="A68:G68"/>
    <mergeCell ref="A69:G69"/>
    <mergeCell ref="A37:G37"/>
    <mergeCell ref="A26:G26"/>
    <mergeCell ref="A27:G27"/>
    <mergeCell ref="A28:G28"/>
    <mergeCell ref="A29:G29"/>
    <mergeCell ref="A35:G35"/>
    <mergeCell ref="A36:G36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2015-04-10T10:20:06Z</dcterms:modified>
  <cp:category/>
  <cp:version/>
  <cp:contentType/>
  <cp:contentStatus/>
</cp:coreProperties>
</file>