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<sst xmlns="http://schemas.openxmlformats.org/spreadsheetml/2006/main" count="565" uniqueCount="181">
  <si>
    <t xml:space="preserve">План по текущему ремонту жилищного фонда </t>
  </si>
  <si>
    <t>ООО "УК "Мой дом"    на   2010 год</t>
  </si>
  <si>
    <t>(наименование предприятия)</t>
  </si>
  <si>
    <t>№ п/п</t>
  </si>
  <si>
    <t>Адрес объекта</t>
  </si>
  <si>
    <t>Наименование работ</t>
  </si>
  <si>
    <t>Ед. измер.</t>
  </si>
  <si>
    <t>Объем работ</t>
  </si>
  <si>
    <t>Сумма, руб.</t>
  </si>
  <si>
    <t>Срок исполнения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</si>
  <si>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</si>
  <si>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</si>
  <si>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</si>
  <si>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</si>
  <si>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Благоустроенные дома 6 и выше этажей</t>
  </si>
  <si>
    <t>Ивана Черных 96/22</t>
  </si>
  <si>
    <t>Ремонт МПШ</t>
  </si>
  <si>
    <t>м</t>
  </si>
  <si>
    <t xml:space="preserve">Ремонт козырьков над балконами </t>
  </si>
  <si>
    <t>м3</t>
  </si>
  <si>
    <t>Установка затворов на розлив ХГВ</t>
  </si>
  <si>
    <t>шт</t>
  </si>
  <si>
    <t>Итого плановый текущий ремонт:</t>
  </si>
  <si>
    <t>Непредвиденный ремонт(20%)</t>
  </si>
  <si>
    <t xml:space="preserve"> руб.</t>
  </si>
  <si>
    <t>Итого по дому:</t>
  </si>
  <si>
    <t>Ивана Черных 123</t>
  </si>
  <si>
    <t>Изготовление и установка металлических дверей, заделка проемов</t>
  </si>
  <si>
    <t>Ремонт мягкой кровли</t>
  </si>
  <si>
    <t>м2</t>
  </si>
  <si>
    <t>Ивановского 14</t>
  </si>
  <si>
    <t>Ремонт СО(1,2подъезд): установка радиаторов-4шт, прокладка трубопровода-36м.</t>
  </si>
  <si>
    <t>Ремонт освещения тех. Подвала: установка выключателя-12шт, прокладка провода-198м, установка патронов-48шт, установка автоматов-6шт.</t>
  </si>
  <si>
    <t>Устройство ограждения: монтаж и масляная окраска.</t>
  </si>
  <si>
    <t>Ремонт канализации: смена трубопровода с чугунной на пластмассовую</t>
  </si>
  <si>
    <t>Ремонт ХВС: замена вентиля-15шт, смена задвижек на затворы-2шт.</t>
  </si>
  <si>
    <t>Ремонт межпанельных швов</t>
  </si>
  <si>
    <t>Ремонт эл/проводки, смена светильников, выключателей, прокладка кабеля в МОП.</t>
  </si>
  <si>
    <t>Ремонт СО с опрессовкой: устройство трубопровода-132м, установка конвектора-18шт.</t>
  </si>
  <si>
    <t>Иркутский тракт 194</t>
  </si>
  <si>
    <t>Установка детского игрового комплекса</t>
  </si>
  <si>
    <t>Ремонт мягкой кровли(кв.147,34)</t>
  </si>
  <si>
    <t>Смена стояков системы отопления (4подъезд)</t>
  </si>
  <si>
    <t>Иркутский тракт 200</t>
  </si>
  <si>
    <t>Ремонт СО: смена стояков</t>
  </si>
  <si>
    <t>Ремонт козырьков балконных кв.907, 908</t>
  </si>
  <si>
    <t>Ремонт кирпичной кладки балконного ограждения кв.907</t>
  </si>
  <si>
    <t>Благоустроенные дома 3-5 этажей</t>
  </si>
  <si>
    <t>Бела Куна 2</t>
  </si>
  <si>
    <t>Ремонт подъездов (с 1по 4 )</t>
  </si>
  <si>
    <t>Смена узла управления</t>
  </si>
  <si>
    <t>Смена водорамки ХВ: смена трубопровода</t>
  </si>
  <si>
    <t>Освещение помещений технического подвала</t>
  </si>
  <si>
    <t>Смена деревянных дверей в тамбурах</t>
  </si>
  <si>
    <t>Бела Куна 16</t>
  </si>
  <si>
    <t>Смена водорамки х/в</t>
  </si>
  <si>
    <t>Ремонт кровли (кв.18,19,58,60)</t>
  </si>
  <si>
    <t>Ремонт канализации в подвале (1,3,4подъезд)</t>
  </si>
  <si>
    <t>Смена задвижек и врезок на розливах ХГВ</t>
  </si>
  <si>
    <t>Д.Бедного, 28</t>
  </si>
  <si>
    <t>Ремонт системы отопления: смена вентиля-30шт, крана шарового-100шт, смена радиаторов-4шт, смена затвора--2шт, смена трубопровода-10м, смена манометра-3шт.</t>
  </si>
  <si>
    <t>Ремонт кровли: ремонт шиферной кровли отдельными местами из листов обыкновенного профиля.</t>
  </si>
  <si>
    <t>Иркутский тракт 142</t>
  </si>
  <si>
    <t xml:space="preserve">Ремонт кровли </t>
  </si>
  <si>
    <t>руб.</t>
  </si>
  <si>
    <t>Иркутский 160</t>
  </si>
  <si>
    <t xml:space="preserve">Ремонт кровли шиферной </t>
  </si>
  <si>
    <t>Ремонт эл/оборудования(освещение в тамбуре): прокладка гофры, протягивание провода-30м, установка выключателя, патрона настенного-3шт.</t>
  </si>
  <si>
    <t>Освещение помещения эл/щитовой: прокладка гофры, протягивание провода-25м, установка выключателя-1шт, устан. патронов-5шт.</t>
  </si>
  <si>
    <t xml:space="preserve">Смена вентиля нижнего розлива СО </t>
  </si>
  <si>
    <t>Иркутский тракт 188</t>
  </si>
  <si>
    <t>Ремонт розлива СО(в подвале) с врезками: смена трубопровода-50м, врезка-26шт, смена трубопровода-13м, демонтаж задвижек-4шт, монтаж затворов-4шт.</t>
  </si>
  <si>
    <t>Ремонт подъездного отопления: смена трубопровода-20м, смена врезок-2шт, установка радиаторов-2шт, масляная окраска, изоляция трубопровода.</t>
  </si>
  <si>
    <t>Смена водорамки ХВС</t>
  </si>
  <si>
    <t>Лазарева 3а</t>
  </si>
  <si>
    <t>Ремонт парапетных решеток</t>
  </si>
  <si>
    <t xml:space="preserve">Ремонт канализации в подвале </t>
  </si>
  <si>
    <t>Ремонт кровли(кв.502-506)</t>
  </si>
  <si>
    <t>Лазарева 3 б</t>
  </si>
  <si>
    <t>Смена вентилей на розливе ГВ: смена вентилей, сгонов, кранов шаровых.</t>
  </si>
  <si>
    <t>Ремонт СО: прокладка трубопровода-39м, монтаж радиатора чугунного-5шт.</t>
  </si>
  <si>
    <t>Ремонт подъездов</t>
  </si>
  <si>
    <t>Полублагоустроенные дома</t>
  </si>
  <si>
    <t>Баумана 1</t>
  </si>
  <si>
    <t>Ремонт дверного блока</t>
  </si>
  <si>
    <t>Баумана 2</t>
  </si>
  <si>
    <t>Ремонт подъезда: смена дощатого пола-8,4м2, смена ступеней деревянных-8шт, устройство дверей-2шт, устройство бетонной подготовки около жилого дома -1,6м2.</t>
  </si>
  <si>
    <t>Баумана 3</t>
  </si>
  <si>
    <t>Ремонт элетроосвещения: смена кабеля-14м, смена счетчика, рубильника, автомат. выключателей-2шт, смена выключателей-2шт, смена светильника-3шт.</t>
  </si>
  <si>
    <t>Баумана 4</t>
  </si>
  <si>
    <t>Баумана 5</t>
  </si>
  <si>
    <t>Ремонт системы отопления:смена трубопровода</t>
  </si>
  <si>
    <t>Баумана 15</t>
  </si>
  <si>
    <t>пер.Баумана 17</t>
  </si>
  <si>
    <t>Ремонт козырька</t>
  </si>
  <si>
    <t>Смена дверного блока</t>
  </si>
  <si>
    <t>Д.Бедного 6</t>
  </si>
  <si>
    <t>Ремонт системы отопления кв.9: смена трубопровода-20м, смена радиатора-3шт.</t>
  </si>
  <si>
    <t>Ремонт кровли: смена асбестоцементных листов обыкновенного волнистого профиля(шифер).</t>
  </si>
  <si>
    <t>Д.Бедного 8/1</t>
  </si>
  <si>
    <t>Смена дверных блоков-3,6м2(2шт), разборка и устройство оснований полов, смена дощатого пола-6,1м2.</t>
  </si>
  <si>
    <t>Ремонт системы отопления: смена вентиля, сгонов.</t>
  </si>
  <si>
    <t>Д.Бедного 8/2</t>
  </si>
  <si>
    <t>Ремонт кровли</t>
  </si>
  <si>
    <t>Ремонт СО, ХГВС:смена трубопровода</t>
  </si>
  <si>
    <t>Станиславского 2</t>
  </si>
  <si>
    <t>Ремонт ХВС: смена стального трубопровода-21м, смена вентиля-8шт, смена трубопровода-2,25м.</t>
  </si>
  <si>
    <t>Энтузиастов 4</t>
  </si>
  <si>
    <t>Ремонт полов: разборка и устройство оснований полов, смена дощатых полов, ремонт деревянных ступеней-3шт.</t>
  </si>
  <si>
    <t>Ремонт С.О.:смена трубопровода</t>
  </si>
  <si>
    <t>Энтузиастов 5</t>
  </si>
  <si>
    <t>Ремонт перекрытия</t>
  </si>
  <si>
    <t>Энтузиастов 5а</t>
  </si>
  <si>
    <t>Ремонт подъезда смена полов-3,1м2, смена плинтуса-11м, ремонт дер. ступени, простая масляная окраска потолков, стен, полов, окон.</t>
  </si>
  <si>
    <t xml:space="preserve">Энтузиастов 6 </t>
  </si>
  <si>
    <t>Ремонт цоколя</t>
  </si>
  <si>
    <t>Энтузиастов 6 а</t>
  </si>
  <si>
    <t>Энтузиастов 7</t>
  </si>
  <si>
    <t>Ремонт полов: разборка и устройство оснований полов</t>
  </si>
  <si>
    <t xml:space="preserve">Энтузиастов 8 </t>
  </si>
  <si>
    <t>Ремонт дверей, полов: разборка и устройство оснований под лаги кирп.столбиков, смена дощатого пола-6,6м2; смена дверного блока -3,6м2(2шт).</t>
  </si>
  <si>
    <t>Энтузиастов 8 а</t>
  </si>
  <si>
    <t>Ремонт козырька (металлочерепица)</t>
  </si>
  <si>
    <t xml:space="preserve">Смена дверного блока </t>
  </si>
  <si>
    <t>Ремонт системы ХВС</t>
  </si>
  <si>
    <t>Энтузиастов 9</t>
  </si>
  <si>
    <t>Энтузиастов 10</t>
  </si>
  <si>
    <t>Ремонт С.О.:смена трубопровода, радиатора-1шт.</t>
  </si>
  <si>
    <t>Энтузиастов 11</t>
  </si>
  <si>
    <t>Ремонт С.О.:смена трубопровода, установка вентиля-4шт, смена радиаторных пробок-13шт, смена сгонов в сборе-13шт.</t>
  </si>
  <si>
    <t>Энтузиастов 13</t>
  </si>
  <si>
    <t>Ремонт подъезда: масляная окраска потолков, стен, полов, лест. ограждений,маршей, окон, радиаторов; разборка и устройство полов</t>
  </si>
  <si>
    <t>Энтузиастов 14</t>
  </si>
  <si>
    <t>Энтузиастов 15</t>
  </si>
  <si>
    <t>Ремонт подъезда: ремонт штукатурки-4,3м2, масляная окраска потолка, стен, полов, лест.ограждений, маршей, труб, радиаторов, дверей, окон, торцов лест.клеток-116,27м2, масляная окраска оштукатуренной поверхности.</t>
  </si>
  <si>
    <t>Энтузиастов 16</t>
  </si>
  <si>
    <t>Ремонт стен( брус)</t>
  </si>
  <si>
    <t>Ремонт системы отопления: кран шаровый-2шт, спусник-2шт.</t>
  </si>
  <si>
    <t>Энтузиастов 17</t>
  </si>
  <si>
    <t>Ремонт эл.проводки: установка однофазного  электросчетчика, прокладка электропровода(1,5м).</t>
  </si>
  <si>
    <t>Ремонт СО: смена трубопровода</t>
  </si>
  <si>
    <t>Энтузиастов 18</t>
  </si>
  <si>
    <t>Ремонт дверей, перегородки  лестничной клетки</t>
  </si>
  <si>
    <t>Энтузиастов 20</t>
  </si>
  <si>
    <t>Энтузиастов 20а</t>
  </si>
  <si>
    <t>Энтузиастов 26</t>
  </si>
  <si>
    <t>Ремонт подъездного отопления: установка радиаторов-2шт.</t>
  </si>
  <si>
    <t>Ремонт полов</t>
  </si>
  <si>
    <t>Энтузиастов 28</t>
  </si>
  <si>
    <t>Энтузиастов 30</t>
  </si>
  <si>
    <t xml:space="preserve">Ремонт системы отопления: смена трубопровода-60м, врезка-16шт, вентили-14шт. </t>
  </si>
  <si>
    <t>Пастера 2</t>
  </si>
  <si>
    <t>Ремонт электропроводки: смена кабеля-14м, смена эл.щитков-2шт.</t>
  </si>
  <si>
    <t>Пришвина, 25</t>
  </si>
  <si>
    <t>Ремонт дверей</t>
  </si>
  <si>
    <t>Неблагоустроенные дома</t>
  </si>
  <si>
    <t>Д.Бедного, 13</t>
  </si>
  <si>
    <t>Ремонт стен (завалинки)</t>
  </si>
  <si>
    <t>Мечникова, 1а</t>
  </si>
  <si>
    <t>Мечникова, 14</t>
  </si>
  <si>
    <t>Наумова, 12</t>
  </si>
  <si>
    <t>Ремонт печи</t>
  </si>
  <si>
    <t>Станиславского, 17</t>
  </si>
  <si>
    <t>Станиславского, 18</t>
  </si>
  <si>
    <t>Станиславского, 19</t>
  </si>
  <si>
    <t>пер.Тургенева 5</t>
  </si>
  <si>
    <t>пер.Тургенева 5/2</t>
  </si>
  <si>
    <t>пер. Тургенева 5/3</t>
  </si>
  <si>
    <t>пер.Тургенева 6</t>
  </si>
  <si>
    <t>Установка деревянных подпорок(чердачное перекрытие)</t>
  </si>
  <si>
    <t>пер.Тургенева 7</t>
  </si>
  <si>
    <t>пер. Тургенева 8</t>
  </si>
  <si>
    <t>пер. Тургенева 9</t>
  </si>
  <si>
    <t>пер. Тургенева 14</t>
  </si>
  <si>
    <t>ул. Тургенева 7</t>
  </si>
  <si>
    <t>ул. Тургенева 9</t>
  </si>
  <si>
    <t>ул. Тургенева 13</t>
  </si>
  <si>
    <t>Итого затраты на выполнение планового текущего ремонта</t>
  </si>
  <si>
    <t>Итого непредвиденный ремонт</t>
  </si>
  <si>
    <t>Затраты на содержание УК (14,9%)</t>
  </si>
  <si>
    <t>ИТОГО ПО ФОНДУ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</si>
</sst>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/>
    </xf>
    <xf numFmtId="0" fontId="3" fillId="2" borderId="8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0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/>
    </xf>
    <xf numFmtId="0" fontId="3" fillId="2" borderId="9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/>
    </xf>
    <xf numFmtId="180" fontId="4" fillId="2" borderId="1" xfId="0" applyNumberFormat="1" applyFont="1" applyFill="1" applyBorder="1" applyAlignment="1">
      <alignment/>
    </xf>
    <xf numFmtId="2" fontId="4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0" fontId="3" fillId="2" borderId="11" xfId="0" applyFont="1" applyFill="1" applyBorder="1" applyAlignment="1">
      <alignment vertical="center"/>
    </xf>
    <xf numFmtId="180" fontId="4" fillId="2" borderId="12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2" fontId="3" fillId="2" borderId="5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/>
    </xf>
    <xf numFmtId="0" fontId="3" fillId="2" borderId="12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left" wrapText="1"/>
    </xf>
    <xf numFmtId="2" fontId="4" fillId="2" borderId="16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2" fontId="3" fillId="2" borderId="21" xfId="0" applyNumberFormat="1" applyFont="1" applyFill="1" applyBorder="1" applyAlignment="1">
      <alignment vertical="center"/>
    </xf>
    <xf numFmtId="2" fontId="3" fillId="2" borderId="22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left"/>
    </xf>
    <xf numFmtId="2" fontId="4" fillId="2" borderId="16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left"/>
    </xf>
    <xf numFmtId="0" fontId="4" fillId="2" borderId="6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/>
    </xf>
    <xf numFmtId="2" fontId="4" fillId="2" borderId="2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/>
    </xf>
    <xf numFmtId="2" fontId="4" fillId="2" borderId="20" xfId="0" applyNumberFormat="1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2" fontId="4" fillId="2" borderId="25" xfId="0" applyNumberFormat="1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A310">
      <selection activeCell="F332" sqref="F332"/>
    </sheetView>
  </sheetViews>
  <sheetFormatPr defaultColWidth="9.140625" defaultRowHeight="12.75"/>
  <cols>
    <col min="1" max="1" width="6.8515625" style="0" customWidth="1"/>
    <col min="2" max="2" width="24.140625" style="0" customWidth="1"/>
    <col min="3" max="3" width="27.57421875" style="0" customWidth="1"/>
    <col min="4" max="4" width="7.7109375" style="0" customWidth="1"/>
    <col min="5" max="6" width="10.421875" style="0" customWidth="1"/>
    <col min="7" max="7" width="9.421875" style="0" bestFit="1" customWidth="1"/>
    <col min="8" max="8" width="10.421875" style="0" bestFit="1" customWidth="1"/>
    <col min="9" max="9" width="11.00390625" style="0" customWidth="1"/>
    <col min="10" max="10" width="10.00390625" style="0" bestFit="1" customWidth="1"/>
  </cols>
  <sheetData>
    <row r="1" spans="1:10" ht="15.7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>
      <c r="A3" s="226" t="s">
        <v>2</v>
      </c>
      <c r="B3" s="226"/>
      <c r="C3" s="227"/>
      <c r="D3" s="226"/>
      <c r="E3" s="226"/>
      <c r="F3" s="226"/>
      <c r="G3" s="226"/>
      <c r="H3" s="226"/>
      <c r="I3" s="226"/>
      <c r="J3" s="226"/>
    </row>
    <row r="4" spans="1:10" ht="12.75">
      <c r="A4" s="1"/>
      <c r="B4" s="2"/>
      <c r="C4" s="3"/>
      <c r="D4" s="4"/>
      <c r="E4" s="4"/>
      <c r="F4" s="5"/>
      <c r="G4" s="4"/>
      <c r="H4" s="4"/>
      <c r="I4" s="4"/>
      <c r="J4" s="4"/>
    </row>
    <row r="5" spans="1:10" ht="12.75">
      <c r="A5" s="228" t="s">
        <v>3</v>
      </c>
      <c r="B5" s="230" t="s">
        <v>4</v>
      </c>
      <c r="C5" s="230" t="s">
        <v>5</v>
      </c>
      <c r="D5" s="228" t="s">
        <v>6</v>
      </c>
      <c r="E5" s="228" t="s">
        <v>7</v>
      </c>
      <c r="F5" s="194" t="s">
        <v>8</v>
      </c>
      <c r="G5" s="196" t="s">
        <v>9</v>
      </c>
      <c r="H5" s="197"/>
      <c r="I5" s="197"/>
      <c r="J5" s="198"/>
    </row>
    <row r="6" spans="1:10" ht="12.75">
      <c r="A6" s="229"/>
      <c r="B6" s="193"/>
      <c r="C6" s="193"/>
      <c r="D6" s="229"/>
      <c r="E6" s="229"/>
      <c r="F6" s="195"/>
      <c r="G6" s="6" t="s">
        <v>10</v>
      </c>
      <c r="H6" s="6" t="s">
        <v>11</v>
      </c>
      <c r="I6" s="6" t="s">
        <v>12</v>
      </c>
      <c r="J6" s="6" t="s">
        <v>13</v>
      </c>
    </row>
    <row r="7" spans="1:10" ht="12.75">
      <c r="A7" s="7">
        <v>1</v>
      </c>
      <c r="B7" s="6">
        <v>2</v>
      </c>
      <c r="C7" s="6">
        <v>3</v>
      </c>
      <c r="D7" s="7">
        <v>4</v>
      </c>
      <c r="E7" s="7">
        <v>5</v>
      </c>
      <c r="F7" s="8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5" thickBot="1">
      <c r="A8" s="220" t="s">
        <v>14</v>
      </c>
      <c r="B8" s="221"/>
      <c r="C8" s="221"/>
      <c r="D8" s="221"/>
      <c r="E8" s="221"/>
      <c r="F8" s="221"/>
      <c r="G8" s="221"/>
      <c r="H8" s="221"/>
      <c r="I8" s="221"/>
      <c r="J8" s="222"/>
    </row>
    <row r="9" spans="1:10" ht="12.75">
      <c r="A9" s="223">
        <v>1</v>
      </c>
      <c r="B9" s="211" t="s">
        <v>15</v>
      </c>
      <c r="C9" s="10" t="s">
        <v>16</v>
      </c>
      <c r="D9" s="11" t="s">
        <v>17</v>
      </c>
      <c r="E9" s="12">
        <v>166</v>
      </c>
      <c r="F9" s="12">
        <v>62692.81</v>
      </c>
      <c r="G9" s="13"/>
      <c r="H9" s="12"/>
      <c r="I9" s="12">
        <v>62692.81</v>
      </c>
      <c r="J9" s="14"/>
    </row>
    <row r="10" spans="1:10" ht="36.75" customHeight="1">
      <c r="A10" s="224"/>
      <c r="B10" s="207"/>
      <c r="C10" s="16" t="s">
        <v>18</v>
      </c>
      <c r="D10" s="17" t="s">
        <v>19</v>
      </c>
      <c r="E10" s="18">
        <v>0.6</v>
      </c>
      <c r="F10" s="18">
        <v>35832</v>
      </c>
      <c r="G10" s="19"/>
      <c r="H10" s="18">
        <v>35832</v>
      </c>
      <c r="I10" s="20"/>
      <c r="J10" s="21"/>
    </row>
    <row r="11" spans="1:10" ht="33.75" customHeight="1">
      <c r="A11" s="224"/>
      <c r="B11" s="207"/>
      <c r="C11" s="16" t="s">
        <v>20</v>
      </c>
      <c r="D11" s="17" t="s">
        <v>21</v>
      </c>
      <c r="E11" s="18">
        <v>2</v>
      </c>
      <c r="F11" s="18">
        <v>16990.06</v>
      </c>
      <c r="G11" s="19"/>
      <c r="H11" s="18">
        <v>16990.06</v>
      </c>
      <c r="I11" s="19"/>
      <c r="J11" s="21"/>
    </row>
    <row r="12" spans="1:10" ht="12.75">
      <c r="A12" s="22"/>
      <c r="B12" s="23" t="s">
        <v>22</v>
      </c>
      <c r="C12" s="24"/>
      <c r="D12" s="19"/>
      <c r="E12" s="19"/>
      <c r="F12" s="25">
        <f>F9+F10+F11</f>
        <v>115514.87</v>
      </c>
      <c r="G12" s="19"/>
      <c r="H12" s="25">
        <f>H10+H11</f>
        <v>52822.06</v>
      </c>
      <c r="I12" s="25">
        <f>I9</f>
        <v>62692.81</v>
      </c>
      <c r="J12" s="21"/>
    </row>
    <row r="13" spans="1:10" ht="12.75">
      <c r="A13" s="22"/>
      <c r="B13" s="26" t="s">
        <v>23</v>
      </c>
      <c r="C13" s="27"/>
      <c r="D13" s="28" t="s">
        <v>24</v>
      </c>
      <c r="E13" s="19"/>
      <c r="F13" s="18">
        <v>28878.72</v>
      </c>
      <c r="G13" s="18">
        <f>F13/4</f>
        <v>7219.68</v>
      </c>
      <c r="H13" s="18">
        <f>G13</f>
        <v>7219.68</v>
      </c>
      <c r="I13" s="18">
        <f>H13</f>
        <v>7219.68</v>
      </c>
      <c r="J13" s="29">
        <f>I13</f>
        <v>7219.68</v>
      </c>
    </row>
    <row r="14" spans="1:10" ht="13.5" thickBot="1">
      <c r="A14" s="30"/>
      <c r="B14" s="31" t="s">
        <v>25</v>
      </c>
      <c r="C14" s="32"/>
      <c r="D14" s="33"/>
      <c r="E14" s="33"/>
      <c r="F14" s="34">
        <f>F12+F13</f>
        <v>144393.59</v>
      </c>
      <c r="G14" s="34">
        <f>G13</f>
        <v>7219.68</v>
      </c>
      <c r="H14" s="34">
        <f>H12+H13</f>
        <v>60041.74</v>
      </c>
      <c r="I14" s="34">
        <f>I12+I13</f>
        <v>69912.48999999999</v>
      </c>
      <c r="J14" s="35">
        <f>J13</f>
        <v>7219.68</v>
      </c>
    </row>
    <row r="15" spans="1:10" ht="53.25" customHeight="1">
      <c r="A15" s="209">
        <v>2</v>
      </c>
      <c r="B15" s="211" t="s">
        <v>26</v>
      </c>
      <c r="C15" s="37" t="s">
        <v>27</v>
      </c>
      <c r="D15" s="11" t="s">
        <v>21</v>
      </c>
      <c r="E15" s="12">
        <v>2</v>
      </c>
      <c r="F15" s="12">
        <v>45000</v>
      </c>
      <c r="G15" s="38">
        <v>45000</v>
      </c>
      <c r="H15" s="13"/>
      <c r="I15" s="37"/>
      <c r="J15" s="14"/>
    </row>
    <row r="16" spans="1:10" ht="24.75" customHeight="1">
      <c r="A16" s="210"/>
      <c r="B16" s="207"/>
      <c r="C16" s="17" t="s">
        <v>28</v>
      </c>
      <c r="D16" s="17" t="s">
        <v>29</v>
      </c>
      <c r="E16" s="18">
        <v>112</v>
      </c>
      <c r="F16" s="40">
        <v>114227.5</v>
      </c>
      <c r="G16" s="19"/>
      <c r="H16" s="19"/>
      <c r="I16" s="40">
        <v>114227.5</v>
      </c>
      <c r="J16" s="21"/>
    </row>
    <row r="17" spans="1:10" ht="12.75">
      <c r="A17" s="41"/>
      <c r="B17" s="23" t="s">
        <v>22</v>
      </c>
      <c r="C17" s="24"/>
      <c r="D17" s="42"/>
      <c r="E17" s="42"/>
      <c r="F17" s="43">
        <f>F15+F16</f>
        <v>159227.5</v>
      </c>
      <c r="G17" s="44">
        <f>G15</f>
        <v>45000</v>
      </c>
      <c r="H17" s="43"/>
      <c r="I17" s="43">
        <f>I16</f>
        <v>114227.5</v>
      </c>
      <c r="J17" s="45"/>
    </row>
    <row r="18" spans="1:10" ht="12.75">
      <c r="A18" s="41"/>
      <c r="B18" s="26" t="s">
        <v>23</v>
      </c>
      <c r="C18" s="27"/>
      <c r="D18" s="28" t="s">
        <v>24</v>
      </c>
      <c r="E18" s="28"/>
      <c r="F18" s="46">
        <v>39806.88</v>
      </c>
      <c r="G18" s="46">
        <f>F18/4</f>
        <v>9951.72</v>
      </c>
      <c r="H18" s="46">
        <f>G18</f>
        <v>9951.72</v>
      </c>
      <c r="I18" s="46">
        <f>G18</f>
        <v>9951.72</v>
      </c>
      <c r="J18" s="47">
        <f>G18</f>
        <v>9951.72</v>
      </c>
    </row>
    <row r="19" spans="1:10" ht="13.5" thickBot="1">
      <c r="A19" s="48"/>
      <c r="B19" s="31" t="s">
        <v>25</v>
      </c>
      <c r="C19" s="32"/>
      <c r="D19" s="49"/>
      <c r="E19" s="49"/>
      <c r="F19" s="50">
        <f>SUM(F17:F18)</f>
        <v>199034.38</v>
      </c>
      <c r="G19" s="50">
        <f>G17+G18</f>
        <v>54951.72</v>
      </c>
      <c r="H19" s="50">
        <v>9951.72</v>
      </c>
      <c r="I19" s="50">
        <f>I17+I18</f>
        <v>124179.22</v>
      </c>
      <c r="J19" s="51">
        <f>SUM(J17:J18)</f>
        <v>9951.72</v>
      </c>
    </row>
    <row r="20" spans="1:10" ht="39.75" customHeight="1">
      <c r="A20" s="209">
        <v>3</v>
      </c>
      <c r="B20" s="211" t="s">
        <v>30</v>
      </c>
      <c r="C20" s="52" t="s">
        <v>31</v>
      </c>
      <c r="D20" s="53" t="s">
        <v>17</v>
      </c>
      <c r="E20" s="53">
        <v>36</v>
      </c>
      <c r="F20" s="54">
        <v>25777</v>
      </c>
      <c r="G20" s="54">
        <v>25777</v>
      </c>
      <c r="H20" s="54"/>
      <c r="I20" s="54"/>
      <c r="J20" s="55"/>
    </row>
    <row r="21" spans="1:10" ht="65.25" customHeight="1">
      <c r="A21" s="210"/>
      <c r="B21" s="207"/>
      <c r="C21" s="56" t="s">
        <v>32</v>
      </c>
      <c r="D21" s="28" t="s">
        <v>17</v>
      </c>
      <c r="E21" s="28">
        <v>198</v>
      </c>
      <c r="F21" s="46">
        <v>60375</v>
      </c>
      <c r="G21" s="46"/>
      <c r="H21" s="46">
        <v>60375</v>
      </c>
      <c r="I21" s="46"/>
      <c r="J21" s="57"/>
    </row>
    <row r="22" spans="1:10" ht="31.5" customHeight="1">
      <c r="A22" s="210"/>
      <c r="B22" s="207"/>
      <c r="C22" s="56" t="s">
        <v>33</v>
      </c>
      <c r="D22" s="28" t="s">
        <v>17</v>
      </c>
      <c r="E22" s="28">
        <v>165</v>
      </c>
      <c r="F22" s="46">
        <v>95484</v>
      </c>
      <c r="G22" s="46"/>
      <c r="H22" s="46"/>
      <c r="I22" s="46">
        <v>95484</v>
      </c>
      <c r="J22" s="57"/>
    </row>
    <row r="23" spans="1:10" ht="44.25" customHeight="1">
      <c r="A23" s="210"/>
      <c r="B23" s="207"/>
      <c r="C23" s="56" t="s">
        <v>34</v>
      </c>
      <c r="D23" s="28" t="s">
        <v>17</v>
      </c>
      <c r="E23" s="28">
        <v>36</v>
      </c>
      <c r="F23" s="46">
        <v>24549</v>
      </c>
      <c r="G23" s="46"/>
      <c r="H23" s="46">
        <v>24549</v>
      </c>
      <c r="I23" s="46"/>
      <c r="J23" s="57"/>
    </row>
    <row r="24" spans="1:10" ht="51" customHeight="1">
      <c r="A24" s="210"/>
      <c r="B24" s="207"/>
      <c r="C24" s="56" t="s">
        <v>35</v>
      </c>
      <c r="D24" s="28" t="s">
        <v>21</v>
      </c>
      <c r="E24" s="28">
        <v>15</v>
      </c>
      <c r="F24" s="46">
        <v>20553</v>
      </c>
      <c r="G24" s="46"/>
      <c r="H24" s="46">
        <v>20553</v>
      </c>
      <c r="I24" s="46"/>
      <c r="J24" s="57"/>
    </row>
    <row r="25" spans="1:10" ht="19.5" customHeight="1">
      <c r="A25" s="210"/>
      <c r="B25" s="207"/>
      <c r="C25" s="56" t="s">
        <v>36</v>
      </c>
      <c r="D25" s="28" t="s">
        <v>17</v>
      </c>
      <c r="E25" s="28">
        <v>344</v>
      </c>
      <c r="F25" s="46">
        <v>157748.8</v>
      </c>
      <c r="G25" s="46"/>
      <c r="H25" s="46"/>
      <c r="I25" s="46"/>
      <c r="J25" s="46">
        <f>F25</f>
        <v>157748.8</v>
      </c>
    </row>
    <row r="26" spans="1:10" ht="41.25" customHeight="1">
      <c r="A26" s="210"/>
      <c r="B26" s="207"/>
      <c r="C26" s="56" t="s">
        <v>37</v>
      </c>
      <c r="D26" s="28" t="s">
        <v>17</v>
      </c>
      <c r="E26" s="28">
        <v>120</v>
      </c>
      <c r="F26" s="46">
        <v>56590.9</v>
      </c>
      <c r="G26" s="46"/>
      <c r="H26" s="46"/>
      <c r="I26" s="46">
        <v>56590.9</v>
      </c>
      <c r="J26" s="57"/>
    </row>
    <row r="27" spans="1:10" ht="39.75" customHeight="1">
      <c r="A27" s="212"/>
      <c r="B27" s="208"/>
      <c r="C27" s="60" t="s">
        <v>38</v>
      </c>
      <c r="D27" s="42" t="s">
        <v>17</v>
      </c>
      <c r="E27" s="42">
        <v>132</v>
      </c>
      <c r="F27" s="61">
        <v>54467</v>
      </c>
      <c r="G27" s="61"/>
      <c r="H27" s="61">
        <v>54467</v>
      </c>
      <c r="I27" s="42"/>
      <c r="J27" s="45"/>
    </row>
    <row r="28" spans="1:10" ht="12.75">
      <c r="A28" s="62"/>
      <c r="B28" s="23" t="s">
        <v>22</v>
      </c>
      <c r="C28" s="63"/>
      <c r="D28" s="42"/>
      <c r="E28" s="42"/>
      <c r="F28" s="64">
        <v>495544.69</v>
      </c>
      <c r="G28" s="43">
        <f>G20</f>
        <v>25777</v>
      </c>
      <c r="H28" s="43">
        <f>H21+H23+H24+H27</f>
        <v>159944</v>
      </c>
      <c r="I28" s="43">
        <f>I22+I26</f>
        <v>152074.9</v>
      </c>
      <c r="J28" s="65">
        <f>J25</f>
        <v>157748.8</v>
      </c>
    </row>
    <row r="29" spans="1:10" ht="12.75">
      <c r="A29" s="62"/>
      <c r="B29" s="199" t="s">
        <v>23</v>
      </c>
      <c r="C29" s="200"/>
      <c r="D29" s="42" t="s">
        <v>24</v>
      </c>
      <c r="E29" s="42"/>
      <c r="F29" s="61">
        <v>123886.17</v>
      </c>
      <c r="G29" s="61">
        <f>F29/4</f>
        <v>30971.5425</v>
      </c>
      <c r="H29" s="61">
        <f>G29</f>
        <v>30971.5425</v>
      </c>
      <c r="I29" s="61">
        <f>G29</f>
        <v>30971.5425</v>
      </c>
      <c r="J29" s="66">
        <f>G29</f>
        <v>30971.5425</v>
      </c>
    </row>
    <row r="30" spans="1:10" ht="13.5" thickBot="1">
      <c r="A30" s="67"/>
      <c r="B30" s="31" t="s">
        <v>25</v>
      </c>
      <c r="C30" s="32"/>
      <c r="D30" s="49"/>
      <c r="E30" s="49"/>
      <c r="F30" s="68">
        <f>F28+F29</f>
        <v>619430.86</v>
      </c>
      <c r="G30" s="50">
        <f>G28+G29</f>
        <v>56748.542499999996</v>
      </c>
      <c r="H30" s="50">
        <f>H28+H29</f>
        <v>190915.5425</v>
      </c>
      <c r="I30" s="50">
        <f>I28+I29</f>
        <v>183046.4425</v>
      </c>
      <c r="J30" s="51">
        <f>J28+J29</f>
        <v>188720.3425</v>
      </c>
    </row>
    <row r="31" spans="1:10" ht="12.75">
      <c r="A31" s="209">
        <v>4</v>
      </c>
      <c r="B31" s="211" t="s">
        <v>39</v>
      </c>
      <c r="C31" s="69" t="s">
        <v>40</v>
      </c>
      <c r="D31" s="53" t="s">
        <v>21</v>
      </c>
      <c r="E31" s="53">
        <v>1</v>
      </c>
      <c r="F31" s="54">
        <v>101467</v>
      </c>
      <c r="G31" s="53"/>
      <c r="H31" s="54">
        <v>101467</v>
      </c>
      <c r="I31" s="53"/>
      <c r="J31" s="55"/>
    </row>
    <row r="32" spans="1:10" ht="12.75">
      <c r="A32" s="210"/>
      <c r="B32" s="207"/>
      <c r="C32" s="70" t="s">
        <v>41</v>
      </c>
      <c r="D32" s="28" t="s">
        <v>29</v>
      </c>
      <c r="E32" s="28">
        <v>40</v>
      </c>
      <c r="F32" s="46">
        <v>25872.38</v>
      </c>
      <c r="G32" s="28"/>
      <c r="H32" s="46"/>
      <c r="I32" s="46">
        <v>25872.38</v>
      </c>
      <c r="J32" s="57"/>
    </row>
    <row r="33" spans="1:10" ht="24.75" customHeight="1">
      <c r="A33" s="210"/>
      <c r="B33" s="207"/>
      <c r="C33" s="56" t="s">
        <v>42</v>
      </c>
      <c r="D33" s="28" t="s">
        <v>17</v>
      </c>
      <c r="E33" s="28">
        <v>374</v>
      </c>
      <c r="F33" s="46">
        <v>312680.7</v>
      </c>
      <c r="G33" s="28"/>
      <c r="H33" s="46">
        <v>312680.7</v>
      </c>
      <c r="I33" s="28"/>
      <c r="J33" s="57"/>
    </row>
    <row r="34" spans="1:10" ht="12.75">
      <c r="A34" s="62"/>
      <c r="B34" s="23" t="s">
        <v>22</v>
      </c>
      <c r="C34" s="63"/>
      <c r="D34" s="42"/>
      <c r="E34" s="42"/>
      <c r="F34" s="43">
        <f>F31+F32+F33</f>
        <v>440020.08</v>
      </c>
      <c r="G34" s="61"/>
      <c r="H34" s="43">
        <f>H31+H33</f>
        <v>414147.7</v>
      </c>
      <c r="I34" s="43">
        <f>I32</f>
        <v>25872.38</v>
      </c>
      <c r="J34" s="45"/>
    </row>
    <row r="35" spans="1:10" ht="12.75">
      <c r="A35" s="62"/>
      <c r="B35" s="199" t="s">
        <v>23</v>
      </c>
      <c r="C35" s="200"/>
      <c r="D35" s="42" t="s">
        <v>24</v>
      </c>
      <c r="E35" s="42"/>
      <c r="F35" s="61">
        <v>110005.02</v>
      </c>
      <c r="G35" s="61">
        <f>F35/4</f>
        <v>27501.255</v>
      </c>
      <c r="H35" s="61">
        <f>G35</f>
        <v>27501.255</v>
      </c>
      <c r="I35" s="61">
        <f>H35</f>
        <v>27501.255</v>
      </c>
      <c r="J35" s="66">
        <f>I35</f>
        <v>27501.255</v>
      </c>
    </row>
    <row r="36" spans="1:10" ht="13.5" thickBot="1">
      <c r="A36" s="67"/>
      <c r="B36" s="31" t="s">
        <v>25</v>
      </c>
      <c r="C36" s="32"/>
      <c r="D36" s="49"/>
      <c r="E36" s="49"/>
      <c r="F36" s="50">
        <v>550025.1</v>
      </c>
      <c r="G36" s="50">
        <f>G35</f>
        <v>27501.255</v>
      </c>
      <c r="H36" s="50">
        <f>H34+H35</f>
        <v>441648.955</v>
      </c>
      <c r="I36" s="50">
        <f>I34+I35</f>
        <v>53373.635</v>
      </c>
      <c r="J36" s="51">
        <f>J35</f>
        <v>27501.255</v>
      </c>
    </row>
    <row r="37" spans="1:10" ht="12.75">
      <c r="A37" s="209">
        <v>5</v>
      </c>
      <c r="B37" s="211" t="s">
        <v>43</v>
      </c>
      <c r="C37" s="69" t="s">
        <v>44</v>
      </c>
      <c r="D37" s="53" t="s">
        <v>17</v>
      </c>
      <c r="E37" s="53">
        <v>216</v>
      </c>
      <c r="F37" s="54">
        <v>123673</v>
      </c>
      <c r="G37" s="54">
        <f>F37</f>
        <v>123673</v>
      </c>
      <c r="H37" s="54"/>
      <c r="I37" s="53"/>
      <c r="J37" s="71"/>
    </row>
    <row r="38" spans="1:10" ht="12.75">
      <c r="A38" s="210"/>
      <c r="B38" s="207"/>
      <c r="C38" s="72" t="s">
        <v>45</v>
      </c>
      <c r="D38" s="42" t="s">
        <v>19</v>
      </c>
      <c r="E38" s="42">
        <v>0.4</v>
      </c>
      <c r="F38" s="61">
        <v>23888</v>
      </c>
      <c r="G38" s="42"/>
      <c r="H38" s="61">
        <v>23888</v>
      </c>
      <c r="I38" s="61"/>
      <c r="J38" s="45"/>
    </row>
    <row r="39" spans="1:10" ht="29.25" customHeight="1">
      <c r="A39" s="212"/>
      <c r="B39" s="15"/>
      <c r="C39" s="73" t="s">
        <v>46</v>
      </c>
      <c r="D39" s="42" t="s">
        <v>19</v>
      </c>
      <c r="E39" s="42">
        <v>3.15</v>
      </c>
      <c r="F39" s="61">
        <v>41744.37</v>
      </c>
      <c r="G39" s="42"/>
      <c r="H39" s="61"/>
      <c r="I39" s="61">
        <v>41744.37</v>
      </c>
      <c r="J39" s="45"/>
    </row>
    <row r="40" spans="1:10" ht="12.75">
      <c r="A40" s="62"/>
      <c r="B40" s="23" t="s">
        <v>22</v>
      </c>
      <c r="C40" s="63"/>
      <c r="D40" s="42"/>
      <c r="E40" s="42"/>
      <c r="F40" s="43">
        <f>F37+F38+F39</f>
        <v>189305.37</v>
      </c>
      <c r="G40" s="43">
        <f>G37</f>
        <v>123673</v>
      </c>
      <c r="H40" s="43">
        <f>H38</f>
        <v>23888</v>
      </c>
      <c r="I40" s="43">
        <f>I39</f>
        <v>41744.37</v>
      </c>
      <c r="J40" s="66"/>
    </row>
    <row r="41" spans="1:10" ht="12.75">
      <c r="A41" s="62"/>
      <c r="B41" s="199" t="s">
        <v>23</v>
      </c>
      <c r="C41" s="200"/>
      <c r="D41" s="42" t="s">
        <v>24</v>
      </c>
      <c r="E41" s="42"/>
      <c r="F41" s="61">
        <v>47326.34</v>
      </c>
      <c r="G41" s="61">
        <f>F41/4</f>
        <v>11831.585</v>
      </c>
      <c r="H41" s="61">
        <f>G41</f>
        <v>11831.585</v>
      </c>
      <c r="I41" s="61">
        <f>H41</f>
        <v>11831.585</v>
      </c>
      <c r="J41" s="66">
        <f>I41</f>
        <v>11831.585</v>
      </c>
    </row>
    <row r="42" spans="1:10" ht="13.5" thickBot="1">
      <c r="A42" s="67"/>
      <c r="B42" s="31" t="s">
        <v>25</v>
      </c>
      <c r="C42" s="32"/>
      <c r="D42" s="49"/>
      <c r="E42" s="49"/>
      <c r="F42" s="50">
        <f>F40+F41</f>
        <v>236631.71</v>
      </c>
      <c r="G42" s="50">
        <f>G40+G41</f>
        <v>135504.585</v>
      </c>
      <c r="H42" s="50">
        <f>H40+H41</f>
        <v>35719.585</v>
      </c>
      <c r="I42" s="50">
        <f>I40+I41</f>
        <v>53575.955</v>
      </c>
      <c r="J42" s="51">
        <f>J41</f>
        <v>11831.585</v>
      </c>
    </row>
    <row r="43" spans="1:10" ht="15" thickBot="1">
      <c r="A43" s="215" t="s">
        <v>47</v>
      </c>
      <c r="B43" s="216"/>
      <c r="C43" s="216"/>
      <c r="D43" s="216"/>
      <c r="E43" s="216"/>
      <c r="F43" s="216"/>
      <c r="G43" s="216"/>
      <c r="H43" s="216"/>
      <c r="I43" s="216"/>
      <c r="J43" s="217"/>
    </row>
    <row r="44" spans="1:10" ht="15.75" customHeight="1">
      <c r="A44" s="218">
        <v>6</v>
      </c>
      <c r="B44" s="211" t="s">
        <v>48</v>
      </c>
      <c r="C44" s="52" t="s">
        <v>49</v>
      </c>
      <c r="D44" s="53" t="s">
        <v>21</v>
      </c>
      <c r="E44" s="53">
        <v>4</v>
      </c>
      <c r="F44" s="54">
        <v>195152</v>
      </c>
      <c r="G44" s="54"/>
      <c r="H44" s="54">
        <v>195152</v>
      </c>
      <c r="I44" s="54"/>
      <c r="J44" s="71"/>
    </row>
    <row r="45" spans="1:10" ht="18.75" customHeight="1">
      <c r="A45" s="219"/>
      <c r="B45" s="207"/>
      <c r="C45" s="60" t="s">
        <v>50</v>
      </c>
      <c r="D45" s="42" t="s">
        <v>17</v>
      </c>
      <c r="E45" s="42">
        <v>19</v>
      </c>
      <c r="F45" s="61">
        <v>57938</v>
      </c>
      <c r="G45" s="61"/>
      <c r="H45" s="61">
        <v>57938</v>
      </c>
      <c r="I45" s="61"/>
      <c r="J45" s="66"/>
    </row>
    <row r="46" spans="1:10" ht="22.5" customHeight="1">
      <c r="A46" s="219"/>
      <c r="B46" s="207"/>
      <c r="C46" s="60" t="s">
        <v>51</v>
      </c>
      <c r="D46" s="42" t="s">
        <v>17</v>
      </c>
      <c r="E46" s="42">
        <v>4</v>
      </c>
      <c r="F46" s="61">
        <v>16273</v>
      </c>
      <c r="G46" s="61"/>
      <c r="H46" s="42"/>
      <c r="I46" s="61">
        <v>16273</v>
      </c>
      <c r="J46" s="66"/>
    </row>
    <row r="47" spans="1:10" ht="33.75" customHeight="1">
      <c r="A47" s="219"/>
      <c r="B47" s="207"/>
      <c r="C47" s="60" t="s">
        <v>52</v>
      </c>
      <c r="D47" s="42" t="s">
        <v>17</v>
      </c>
      <c r="E47" s="42">
        <v>50</v>
      </c>
      <c r="F47" s="61">
        <v>14014.45</v>
      </c>
      <c r="G47" s="61"/>
      <c r="H47" s="61">
        <v>14014.45</v>
      </c>
      <c r="I47" s="61"/>
      <c r="J47" s="66"/>
    </row>
    <row r="48" spans="1:10" ht="22.5" customHeight="1">
      <c r="A48" s="219"/>
      <c r="B48" s="208"/>
      <c r="C48" s="60" t="s">
        <v>53</v>
      </c>
      <c r="D48" s="42" t="s">
        <v>21</v>
      </c>
      <c r="E48" s="42">
        <v>4</v>
      </c>
      <c r="F48" s="61">
        <v>44000</v>
      </c>
      <c r="G48" s="61">
        <v>44000</v>
      </c>
      <c r="H48" s="42"/>
      <c r="I48" s="42"/>
      <c r="J48" s="66"/>
    </row>
    <row r="49" spans="1:10" ht="12.75">
      <c r="A49" s="62"/>
      <c r="B49" s="23" t="s">
        <v>22</v>
      </c>
      <c r="C49" s="63"/>
      <c r="D49" s="42"/>
      <c r="E49" s="42"/>
      <c r="F49" s="43">
        <v>327377.45</v>
      </c>
      <c r="G49" s="43">
        <f>G48</f>
        <v>44000</v>
      </c>
      <c r="H49" s="43">
        <f>H44+H45+H47</f>
        <v>267104.45</v>
      </c>
      <c r="I49" s="43">
        <f>I46</f>
        <v>16273</v>
      </c>
      <c r="J49" s="66"/>
    </row>
    <row r="50" spans="1:10" ht="12.75">
      <c r="A50" s="62"/>
      <c r="B50" s="199" t="s">
        <v>23</v>
      </c>
      <c r="C50" s="200"/>
      <c r="D50" s="42" t="s">
        <v>24</v>
      </c>
      <c r="E50" s="42"/>
      <c r="F50" s="61">
        <v>81844.36</v>
      </c>
      <c r="G50" s="61">
        <f>F50/4</f>
        <v>20461.09</v>
      </c>
      <c r="H50" s="61">
        <f>G50</f>
        <v>20461.09</v>
      </c>
      <c r="I50" s="61">
        <f>G50</f>
        <v>20461.09</v>
      </c>
      <c r="J50" s="66">
        <f>G50</f>
        <v>20461.09</v>
      </c>
    </row>
    <row r="51" spans="1:10" ht="13.5" thickBot="1">
      <c r="A51" s="67"/>
      <c r="B51" s="31" t="s">
        <v>25</v>
      </c>
      <c r="C51" s="32"/>
      <c r="D51" s="49"/>
      <c r="E51" s="49"/>
      <c r="F51" s="50">
        <f>SUM(F49:F50)</f>
        <v>409221.81</v>
      </c>
      <c r="G51" s="50">
        <f>G49+G50</f>
        <v>64461.09</v>
      </c>
      <c r="H51" s="50">
        <f>H49+H50</f>
        <v>287565.54000000004</v>
      </c>
      <c r="I51" s="50">
        <f>I49+I50</f>
        <v>36734.09</v>
      </c>
      <c r="J51" s="51">
        <f>J49+J50</f>
        <v>20461.09</v>
      </c>
    </row>
    <row r="52" spans="1:10" ht="12.75">
      <c r="A52" s="209">
        <v>7</v>
      </c>
      <c r="B52" s="211" t="s">
        <v>54</v>
      </c>
      <c r="C52" s="69" t="s">
        <v>55</v>
      </c>
      <c r="D52" s="53" t="s">
        <v>17</v>
      </c>
      <c r="E52" s="53">
        <v>4</v>
      </c>
      <c r="F52" s="54">
        <v>17833</v>
      </c>
      <c r="G52" s="53"/>
      <c r="H52" s="54"/>
      <c r="I52" s="53"/>
      <c r="J52" s="54">
        <v>17833</v>
      </c>
    </row>
    <row r="53" spans="1:10" ht="12.75">
      <c r="A53" s="210"/>
      <c r="B53" s="207"/>
      <c r="C53" s="72" t="s">
        <v>56</v>
      </c>
      <c r="D53" s="42" t="s">
        <v>29</v>
      </c>
      <c r="E53" s="42">
        <v>107</v>
      </c>
      <c r="F53" s="61">
        <v>51894.21</v>
      </c>
      <c r="G53" s="42"/>
      <c r="H53" s="61"/>
      <c r="I53" s="61">
        <v>51894.21</v>
      </c>
      <c r="J53" s="45"/>
    </row>
    <row r="54" spans="1:10" ht="27" customHeight="1">
      <c r="A54" s="210"/>
      <c r="B54" s="207"/>
      <c r="C54" s="60" t="s">
        <v>57</v>
      </c>
      <c r="D54" s="42" t="s">
        <v>17</v>
      </c>
      <c r="E54" s="42">
        <v>45</v>
      </c>
      <c r="F54" s="61">
        <v>33598</v>
      </c>
      <c r="G54" s="61">
        <v>33598</v>
      </c>
      <c r="H54" s="61"/>
      <c r="I54" s="61"/>
      <c r="J54" s="45"/>
    </row>
    <row r="55" spans="1:10" ht="12.75">
      <c r="A55" s="210"/>
      <c r="B55" s="207"/>
      <c r="C55" s="72" t="s">
        <v>50</v>
      </c>
      <c r="D55" s="42" t="s">
        <v>21</v>
      </c>
      <c r="E55" s="42">
        <v>1</v>
      </c>
      <c r="F55" s="61">
        <v>79439</v>
      </c>
      <c r="G55" s="61"/>
      <c r="H55" s="61">
        <v>79439</v>
      </c>
      <c r="I55" s="61"/>
      <c r="J55" s="45"/>
    </row>
    <row r="56" spans="1:10" ht="24.75" customHeight="1">
      <c r="A56" s="212"/>
      <c r="B56" s="207"/>
      <c r="C56" s="60" t="s">
        <v>58</v>
      </c>
      <c r="D56" s="42" t="s">
        <v>21</v>
      </c>
      <c r="E56" s="42">
        <v>18</v>
      </c>
      <c r="F56" s="61">
        <v>56043</v>
      </c>
      <c r="G56" s="61"/>
      <c r="H56" s="61">
        <v>56043</v>
      </c>
      <c r="I56" s="42"/>
      <c r="J56" s="45"/>
    </row>
    <row r="57" spans="1:10" ht="12.75">
      <c r="A57" s="62"/>
      <c r="B57" s="23" t="s">
        <v>22</v>
      </c>
      <c r="C57" s="63"/>
      <c r="D57" s="42"/>
      <c r="E57" s="42"/>
      <c r="F57" s="43">
        <f>F52+F53+F54+F55+F56</f>
        <v>238807.21</v>
      </c>
      <c r="G57" s="43">
        <f>G54</f>
        <v>33598</v>
      </c>
      <c r="H57" s="43">
        <f>H55+H56</f>
        <v>135482</v>
      </c>
      <c r="I57" s="43">
        <f>I53</f>
        <v>51894.21</v>
      </c>
      <c r="J57" s="65">
        <f>J52</f>
        <v>17833</v>
      </c>
    </row>
    <row r="58" spans="1:10" ht="12.75">
      <c r="A58" s="62"/>
      <c r="B58" s="199" t="s">
        <v>23</v>
      </c>
      <c r="C58" s="200"/>
      <c r="D58" s="42" t="s">
        <v>24</v>
      </c>
      <c r="E58" s="42"/>
      <c r="F58" s="61">
        <v>59701.8</v>
      </c>
      <c r="G58" s="61">
        <f>F58/4</f>
        <v>14925.45</v>
      </c>
      <c r="H58" s="61">
        <f>G58</f>
        <v>14925.45</v>
      </c>
      <c r="I58" s="61">
        <f>H58</f>
        <v>14925.45</v>
      </c>
      <c r="J58" s="66">
        <f>I58</f>
        <v>14925.45</v>
      </c>
    </row>
    <row r="59" spans="1:10" ht="13.5" thickBot="1">
      <c r="A59" s="67"/>
      <c r="B59" s="31" t="s">
        <v>25</v>
      </c>
      <c r="C59" s="32"/>
      <c r="D59" s="49"/>
      <c r="E59" s="49"/>
      <c r="F59" s="50">
        <f>F57+F58</f>
        <v>298509.01</v>
      </c>
      <c r="G59" s="50">
        <f>G57+G58</f>
        <v>48523.45</v>
      </c>
      <c r="H59" s="50">
        <f>H57+H58</f>
        <v>150407.45</v>
      </c>
      <c r="I59" s="50">
        <f>I57+I58</f>
        <v>66819.66</v>
      </c>
      <c r="J59" s="50">
        <f>J57+J58</f>
        <v>32758.45</v>
      </c>
    </row>
    <row r="60" spans="1:10" ht="79.5" customHeight="1">
      <c r="A60" s="209">
        <v>8</v>
      </c>
      <c r="B60" s="211" t="s">
        <v>59</v>
      </c>
      <c r="C60" s="76" t="s">
        <v>60</v>
      </c>
      <c r="D60" s="77" t="s">
        <v>17</v>
      </c>
      <c r="E60" s="77">
        <v>10</v>
      </c>
      <c r="F60" s="78">
        <v>79968</v>
      </c>
      <c r="G60" s="78"/>
      <c r="H60" s="78">
        <v>79968</v>
      </c>
      <c r="I60" s="78"/>
      <c r="J60" s="79"/>
    </row>
    <row r="61" spans="1:10" ht="48.75" customHeight="1">
      <c r="A61" s="210"/>
      <c r="B61" s="207"/>
      <c r="C61" s="80" t="s">
        <v>61</v>
      </c>
      <c r="D61" s="81" t="s">
        <v>29</v>
      </c>
      <c r="E61" s="81">
        <v>233</v>
      </c>
      <c r="F61" s="82">
        <f>F62-F60</f>
        <v>99558.13</v>
      </c>
      <c r="G61" s="82"/>
      <c r="H61" s="82"/>
      <c r="I61" s="82">
        <v>99558.13</v>
      </c>
      <c r="J61" s="83"/>
    </row>
    <row r="62" spans="1:10" ht="12.75">
      <c r="A62" s="62"/>
      <c r="B62" s="23" t="s">
        <v>22</v>
      </c>
      <c r="C62" s="63"/>
      <c r="D62" s="44"/>
      <c r="E62" s="44"/>
      <c r="F62" s="43">
        <v>179526.13</v>
      </c>
      <c r="G62" s="43"/>
      <c r="H62" s="43">
        <f>H60</f>
        <v>79968</v>
      </c>
      <c r="I62" s="43">
        <f>I61</f>
        <v>99558.13</v>
      </c>
      <c r="J62" s="65"/>
    </row>
    <row r="63" spans="1:10" ht="12.75">
      <c r="A63" s="62"/>
      <c r="B63" s="199" t="s">
        <v>23</v>
      </c>
      <c r="C63" s="200"/>
      <c r="D63" s="42" t="s">
        <v>24</v>
      </c>
      <c r="E63" s="44"/>
      <c r="F63" s="61">
        <v>44881.53</v>
      </c>
      <c r="G63" s="43">
        <f>F63/4</f>
        <v>11220.3825</v>
      </c>
      <c r="H63" s="43">
        <f>G63</f>
        <v>11220.3825</v>
      </c>
      <c r="I63" s="43">
        <f>H63</f>
        <v>11220.3825</v>
      </c>
      <c r="J63" s="65">
        <f>I63</f>
        <v>11220.3825</v>
      </c>
    </row>
    <row r="64" spans="1:10" ht="13.5" thickBot="1">
      <c r="A64" s="67"/>
      <c r="B64" s="31" t="s">
        <v>25</v>
      </c>
      <c r="C64" s="32"/>
      <c r="D64" s="49"/>
      <c r="E64" s="49"/>
      <c r="F64" s="50">
        <f>F62+F63</f>
        <v>224407.66</v>
      </c>
      <c r="G64" s="50">
        <f>G63</f>
        <v>11220.3825</v>
      </c>
      <c r="H64" s="50">
        <f>H62+H63</f>
        <v>91188.3825</v>
      </c>
      <c r="I64" s="50">
        <f>I62+I63</f>
        <v>110778.51250000001</v>
      </c>
      <c r="J64" s="51">
        <f>J63</f>
        <v>11220.3825</v>
      </c>
    </row>
    <row r="65" spans="1:10" ht="14.25">
      <c r="A65" s="84">
        <v>9</v>
      </c>
      <c r="B65" s="85" t="s">
        <v>62</v>
      </c>
      <c r="C65" s="70" t="s">
        <v>63</v>
      </c>
      <c r="D65" s="28" t="s">
        <v>29</v>
      </c>
      <c r="E65" s="28">
        <v>268</v>
      </c>
      <c r="F65" s="46">
        <f>F66</f>
        <v>170013.56</v>
      </c>
      <c r="G65" s="86"/>
      <c r="H65" s="46"/>
      <c r="I65" s="86">
        <f>F65</f>
        <v>170013.56</v>
      </c>
      <c r="J65" s="86"/>
    </row>
    <row r="66" spans="1:10" ht="12.75">
      <c r="A66" s="24"/>
      <c r="B66" s="23" t="s">
        <v>22</v>
      </c>
      <c r="C66" s="63"/>
      <c r="D66" s="42"/>
      <c r="E66" s="42"/>
      <c r="F66" s="43">
        <v>170013.56</v>
      </c>
      <c r="G66" s="43"/>
      <c r="H66" s="61"/>
      <c r="I66" s="43">
        <f>I65</f>
        <v>170013.56</v>
      </c>
      <c r="J66" s="43"/>
    </row>
    <row r="67" spans="1:10" ht="12.75">
      <c r="A67" s="24"/>
      <c r="B67" s="199" t="s">
        <v>23</v>
      </c>
      <c r="C67" s="200"/>
      <c r="D67" s="42" t="s">
        <v>64</v>
      </c>
      <c r="E67" s="44"/>
      <c r="F67" s="61">
        <v>42503.39</v>
      </c>
      <c r="G67" s="61">
        <f>F67/4</f>
        <v>10625.8475</v>
      </c>
      <c r="H67" s="61">
        <f>G67</f>
        <v>10625.8475</v>
      </c>
      <c r="I67" s="61">
        <f>H67</f>
        <v>10625.8475</v>
      </c>
      <c r="J67" s="61">
        <f>I67</f>
        <v>10625.8475</v>
      </c>
    </row>
    <row r="68" spans="1:10" ht="13.5" thickBot="1">
      <c r="A68" s="87"/>
      <c r="B68" s="31" t="s">
        <v>25</v>
      </c>
      <c r="C68" s="32"/>
      <c r="D68" s="49"/>
      <c r="E68" s="49"/>
      <c r="F68" s="50">
        <f>SUM(F66:F67)</f>
        <v>212516.95</v>
      </c>
      <c r="G68" s="50">
        <f>SUM(G65:G67)</f>
        <v>10625.8475</v>
      </c>
      <c r="H68" s="50">
        <f>SUM(H65:H67)</f>
        <v>10625.8475</v>
      </c>
      <c r="I68" s="50">
        <f>I66+I67</f>
        <v>180639.4075</v>
      </c>
      <c r="J68" s="50">
        <f>SUM(J65:J67)</f>
        <v>10625.8475</v>
      </c>
    </row>
    <row r="69" spans="1:10" ht="12.75">
      <c r="A69" s="209">
        <v>10</v>
      </c>
      <c r="B69" s="211" t="s">
        <v>65</v>
      </c>
      <c r="C69" s="69" t="s">
        <v>66</v>
      </c>
      <c r="D69" s="53" t="s">
        <v>29</v>
      </c>
      <c r="E69" s="53">
        <v>107</v>
      </c>
      <c r="F69" s="54">
        <v>46511.43</v>
      </c>
      <c r="G69" s="88"/>
      <c r="H69" s="54"/>
      <c r="I69" s="54">
        <f>F69</f>
        <v>46511.43</v>
      </c>
      <c r="J69" s="89"/>
    </row>
    <row r="70" spans="1:10" ht="73.5" customHeight="1">
      <c r="A70" s="210"/>
      <c r="B70" s="207"/>
      <c r="C70" s="90" t="s">
        <v>67</v>
      </c>
      <c r="D70" s="28" t="s">
        <v>17</v>
      </c>
      <c r="E70" s="28">
        <v>30</v>
      </c>
      <c r="F70" s="46">
        <v>7832</v>
      </c>
      <c r="G70" s="86"/>
      <c r="H70" s="46">
        <v>7832</v>
      </c>
      <c r="I70" s="86"/>
      <c r="J70" s="91"/>
    </row>
    <row r="71" spans="1:10" ht="63.75" customHeight="1">
      <c r="A71" s="210"/>
      <c r="B71" s="207"/>
      <c r="C71" s="60" t="s">
        <v>68</v>
      </c>
      <c r="D71" s="28" t="s">
        <v>17</v>
      </c>
      <c r="E71" s="28">
        <v>25</v>
      </c>
      <c r="F71" s="46">
        <v>6557</v>
      </c>
      <c r="G71" s="46">
        <v>6557</v>
      </c>
      <c r="H71" s="46"/>
      <c r="I71" s="86"/>
      <c r="J71" s="91"/>
    </row>
    <row r="72" spans="1:10" ht="12.75">
      <c r="A72" s="212"/>
      <c r="B72" s="208"/>
      <c r="C72" s="92" t="s">
        <v>69</v>
      </c>
      <c r="D72" s="42" t="s">
        <v>21</v>
      </c>
      <c r="E72" s="42">
        <v>26</v>
      </c>
      <c r="F72" s="61">
        <v>32410.13</v>
      </c>
      <c r="G72" s="20"/>
      <c r="H72" s="42"/>
      <c r="I72" s="61">
        <v>32410.13</v>
      </c>
      <c r="J72" s="45"/>
    </row>
    <row r="73" spans="1:10" ht="12.75">
      <c r="A73" s="62"/>
      <c r="B73" s="23" t="s">
        <v>22</v>
      </c>
      <c r="C73" s="63"/>
      <c r="D73" s="42"/>
      <c r="E73" s="42"/>
      <c r="F73" s="43">
        <f>F69+F70+F71+F72</f>
        <v>93310.56</v>
      </c>
      <c r="G73" s="43">
        <f>G71+I72</f>
        <v>38967.130000000005</v>
      </c>
      <c r="H73" s="43">
        <f>H70</f>
        <v>7832</v>
      </c>
      <c r="I73" s="43">
        <f>I69</f>
        <v>46511.43</v>
      </c>
      <c r="J73" s="45"/>
    </row>
    <row r="74" spans="1:10" ht="12.75">
      <c r="A74" s="62"/>
      <c r="B74" s="199" t="s">
        <v>23</v>
      </c>
      <c r="C74" s="200"/>
      <c r="D74" s="28" t="s">
        <v>24</v>
      </c>
      <c r="E74" s="28"/>
      <c r="F74" s="46">
        <v>23327.64</v>
      </c>
      <c r="G74" s="46">
        <f>F74/4</f>
        <v>5831.91</v>
      </c>
      <c r="H74" s="46">
        <f>G74</f>
        <v>5831.91</v>
      </c>
      <c r="I74" s="46">
        <f>H74</f>
        <v>5831.91</v>
      </c>
      <c r="J74" s="47">
        <f>I74</f>
        <v>5831.91</v>
      </c>
    </row>
    <row r="75" spans="1:10" ht="13.5" thickBot="1">
      <c r="A75" s="67"/>
      <c r="B75" s="31" t="s">
        <v>25</v>
      </c>
      <c r="C75" s="32"/>
      <c r="D75" s="49"/>
      <c r="E75" s="49"/>
      <c r="F75" s="50">
        <f>F73+F74</f>
        <v>116638.2</v>
      </c>
      <c r="G75" s="50">
        <f>G73+G74</f>
        <v>44799.04000000001</v>
      </c>
      <c r="H75" s="50">
        <f>H73+H74</f>
        <v>13663.91</v>
      </c>
      <c r="I75" s="50">
        <f>I73+I74</f>
        <v>52343.34</v>
      </c>
      <c r="J75" s="51">
        <f>J74</f>
        <v>5831.91</v>
      </c>
    </row>
    <row r="76" spans="1:10" ht="31.5" customHeight="1">
      <c r="A76" s="204">
        <v>11</v>
      </c>
      <c r="B76" s="207" t="s">
        <v>70</v>
      </c>
      <c r="C76" s="56" t="s">
        <v>71</v>
      </c>
      <c r="D76" s="28" t="s">
        <v>17</v>
      </c>
      <c r="E76" s="28">
        <v>50</v>
      </c>
      <c r="F76" s="46">
        <v>139880</v>
      </c>
      <c r="G76" s="46"/>
      <c r="H76" s="46">
        <v>139880</v>
      </c>
      <c r="I76" s="20"/>
      <c r="J76" s="28"/>
    </row>
    <row r="77" spans="1:10" ht="76.5" hidden="1">
      <c r="A77" s="205"/>
      <c r="B77" s="207"/>
      <c r="C77" s="60" t="s">
        <v>72</v>
      </c>
      <c r="D77" s="42" t="s">
        <v>17</v>
      </c>
      <c r="E77" s="42">
        <v>20</v>
      </c>
      <c r="F77" s="61">
        <v>27680</v>
      </c>
      <c r="G77" s="42"/>
      <c r="H77" s="61"/>
      <c r="I77" s="42"/>
      <c r="J77" s="61">
        <v>27680</v>
      </c>
    </row>
    <row r="78" spans="1:10" ht="12.75" hidden="1">
      <c r="A78" s="206"/>
      <c r="B78" s="208"/>
      <c r="C78" s="72" t="s">
        <v>73</v>
      </c>
      <c r="D78" s="42" t="s">
        <v>17</v>
      </c>
      <c r="E78" s="42">
        <v>6</v>
      </c>
      <c r="F78" s="61">
        <f>F79-F76-F77</f>
        <v>22666.01999999999</v>
      </c>
      <c r="G78" s="95"/>
      <c r="H78" s="61"/>
      <c r="I78" s="42"/>
      <c r="J78" s="61">
        <v>22666.02</v>
      </c>
    </row>
    <row r="79" spans="1:10" ht="12.75">
      <c r="A79" s="24"/>
      <c r="B79" s="23" t="s">
        <v>22</v>
      </c>
      <c r="C79" s="63"/>
      <c r="D79" s="42"/>
      <c r="E79" s="42"/>
      <c r="F79" s="43">
        <v>190226.02</v>
      </c>
      <c r="G79" s="95"/>
      <c r="H79" s="43">
        <f>H76</f>
        <v>139880</v>
      </c>
      <c r="I79" s="20"/>
      <c r="J79" s="43">
        <f>J77+J78</f>
        <v>50346.020000000004</v>
      </c>
    </row>
    <row r="80" spans="1:10" ht="12.75">
      <c r="A80" s="24"/>
      <c r="B80" s="199" t="s">
        <v>23</v>
      </c>
      <c r="C80" s="200"/>
      <c r="D80" s="42" t="s">
        <v>24</v>
      </c>
      <c r="E80" s="42"/>
      <c r="F80" s="61">
        <v>47556.5</v>
      </c>
      <c r="G80" s="61">
        <f>F80/4</f>
        <v>11889.125</v>
      </c>
      <c r="H80" s="61">
        <f>G80</f>
        <v>11889.125</v>
      </c>
      <c r="I80" s="61">
        <f>G80</f>
        <v>11889.125</v>
      </c>
      <c r="J80" s="61">
        <f>G80</f>
        <v>11889.125</v>
      </c>
    </row>
    <row r="81" spans="1:10" ht="13.5" thickBot="1">
      <c r="A81" s="87"/>
      <c r="B81" s="31" t="s">
        <v>25</v>
      </c>
      <c r="C81" s="32"/>
      <c r="D81" s="49"/>
      <c r="E81" s="49"/>
      <c r="F81" s="50">
        <f>SUM(F79:F80)</f>
        <v>237782.52</v>
      </c>
      <c r="G81" s="50">
        <f>SUM(G76:G80)</f>
        <v>11889.125</v>
      </c>
      <c r="H81" s="50">
        <f>SUM(H77:H80)</f>
        <v>151769.125</v>
      </c>
      <c r="I81" s="50">
        <f>I80</f>
        <v>11889.125</v>
      </c>
      <c r="J81" s="50">
        <f>J79+J80</f>
        <v>62235.145000000004</v>
      </c>
    </row>
    <row r="82" spans="1:10" ht="12.75">
      <c r="A82" s="204">
        <v>12</v>
      </c>
      <c r="B82" s="207" t="s">
        <v>74</v>
      </c>
      <c r="C82" s="70" t="s">
        <v>75</v>
      </c>
      <c r="D82" s="28" t="s">
        <v>17</v>
      </c>
      <c r="E82" s="28">
        <v>70</v>
      </c>
      <c r="F82" s="46">
        <v>51805</v>
      </c>
      <c r="G82" s="46"/>
      <c r="H82" s="46"/>
      <c r="I82" s="46">
        <v>51805</v>
      </c>
      <c r="J82" s="28"/>
    </row>
    <row r="83" spans="1:10" ht="12.75">
      <c r="A83" s="205"/>
      <c r="B83" s="207"/>
      <c r="C83" s="70" t="s">
        <v>76</v>
      </c>
      <c r="D83" s="28" t="s">
        <v>17</v>
      </c>
      <c r="E83" s="28">
        <v>5</v>
      </c>
      <c r="F83" s="46">
        <v>3926</v>
      </c>
      <c r="G83" s="46">
        <v>3926</v>
      </c>
      <c r="H83" s="46"/>
      <c r="I83" s="46"/>
      <c r="J83" s="28"/>
    </row>
    <row r="84" spans="1:10" ht="12.75">
      <c r="A84" s="205"/>
      <c r="B84" s="207"/>
      <c r="C84" s="72" t="s">
        <v>77</v>
      </c>
      <c r="D84" s="42" t="s">
        <v>29</v>
      </c>
      <c r="E84" s="42">
        <v>50</v>
      </c>
      <c r="F84" s="61">
        <v>22988.58</v>
      </c>
      <c r="G84" s="61"/>
      <c r="H84" s="61"/>
      <c r="I84" s="61">
        <f>F84</f>
        <v>22988.58</v>
      </c>
      <c r="J84" s="42"/>
    </row>
    <row r="85" spans="1:10" ht="12.75">
      <c r="A85" s="24"/>
      <c r="B85" s="23" t="s">
        <v>22</v>
      </c>
      <c r="C85" s="63"/>
      <c r="D85" s="42"/>
      <c r="E85" s="42"/>
      <c r="F85" s="43">
        <f>F82+F83+F84</f>
        <v>78719.58</v>
      </c>
      <c r="G85" s="43">
        <f>G83</f>
        <v>3926</v>
      </c>
      <c r="H85" s="43"/>
      <c r="I85" s="43">
        <f>I84+I82</f>
        <v>74793.58</v>
      </c>
      <c r="J85" s="42"/>
    </row>
    <row r="86" spans="1:10" ht="12.75">
      <c r="A86" s="24"/>
      <c r="B86" s="199" t="s">
        <v>23</v>
      </c>
      <c r="C86" s="200"/>
      <c r="D86" s="42" t="s">
        <v>24</v>
      </c>
      <c r="E86" s="42"/>
      <c r="F86" s="61">
        <v>19679.89</v>
      </c>
      <c r="G86" s="61">
        <f>F86/4</f>
        <v>4919.9725</v>
      </c>
      <c r="H86" s="61">
        <f>G86</f>
        <v>4919.9725</v>
      </c>
      <c r="I86" s="61">
        <f>G86</f>
        <v>4919.9725</v>
      </c>
      <c r="J86" s="61">
        <f>G86</f>
        <v>4919.9725</v>
      </c>
    </row>
    <row r="87" spans="1:10" ht="13.5" thickBot="1">
      <c r="A87" s="87"/>
      <c r="B87" s="31" t="s">
        <v>25</v>
      </c>
      <c r="C87" s="32"/>
      <c r="D87" s="49"/>
      <c r="E87" s="49"/>
      <c r="F87" s="50">
        <f>SUM(F85:F86)</f>
        <v>98399.47</v>
      </c>
      <c r="G87" s="50">
        <f>G85+G86</f>
        <v>8845.9725</v>
      </c>
      <c r="H87" s="50">
        <f>SUM(H84:H86)</f>
        <v>4919.9725</v>
      </c>
      <c r="I87" s="50">
        <f>I85+I86</f>
        <v>79713.5525</v>
      </c>
      <c r="J87" s="50">
        <f>SUM(J82:J86)</f>
        <v>4919.9725</v>
      </c>
    </row>
    <row r="88" spans="1:10" ht="38.25" customHeight="1">
      <c r="A88" s="204">
        <v>13</v>
      </c>
      <c r="B88" s="207" t="s">
        <v>78</v>
      </c>
      <c r="C88" s="56" t="s">
        <v>79</v>
      </c>
      <c r="D88" s="28" t="s">
        <v>21</v>
      </c>
      <c r="E88" s="28">
        <v>20</v>
      </c>
      <c r="F88" s="46">
        <v>24741</v>
      </c>
      <c r="G88" s="28"/>
      <c r="H88" s="46">
        <v>24741</v>
      </c>
      <c r="I88" s="28"/>
      <c r="J88" s="28"/>
    </row>
    <row r="89" spans="1:10" ht="43.5" customHeight="1">
      <c r="A89" s="205"/>
      <c r="B89" s="207"/>
      <c r="C89" s="60" t="s">
        <v>80</v>
      </c>
      <c r="D89" s="42" t="s">
        <v>17</v>
      </c>
      <c r="E89" s="42">
        <v>39</v>
      </c>
      <c r="F89" s="61">
        <v>26323</v>
      </c>
      <c r="G89" s="42"/>
      <c r="H89" s="61">
        <v>26323</v>
      </c>
      <c r="I89" s="61"/>
      <c r="J89" s="42"/>
    </row>
    <row r="90" spans="1:10" ht="12.75">
      <c r="A90" s="206"/>
      <c r="B90" s="208"/>
      <c r="C90" s="72" t="s">
        <v>81</v>
      </c>
      <c r="D90" s="42" t="s">
        <v>21</v>
      </c>
      <c r="E90" s="42">
        <v>2</v>
      </c>
      <c r="F90" s="61">
        <f>F91-F88-F89</f>
        <v>103408.56</v>
      </c>
      <c r="G90" s="42"/>
      <c r="H90" s="61"/>
      <c r="I90" s="61"/>
      <c r="J90" s="42">
        <v>103408.56</v>
      </c>
    </row>
    <row r="91" spans="1:10" ht="12.75">
      <c r="A91" s="24"/>
      <c r="B91" s="23" t="s">
        <v>22</v>
      </c>
      <c r="C91" s="63"/>
      <c r="D91" s="42"/>
      <c r="E91" s="42"/>
      <c r="F91" s="43">
        <v>154472.56</v>
      </c>
      <c r="G91" s="42"/>
      <c r="H91" s="43">
        <f>H88+H89</f>
        <v>51064</v>
      </c>
      <c r="I91" s="61"/>
      <c r="J91" s="44">
        <f>J90</f>
        <v>103408.56</v>
      </c>
    </row>
    <row r="92" spans="1:10" ht="12.75">
      <c r="A92" s="24"/>
      <c r="B92" s="199" t="s">
        <v>23</v>
      </c>
      <c r="C92" s="200"/>
      <c r="D92" s="42" t="s">
        <v>24</v>
      </c>
      <c r="E92" s="42"/>
      <c r="F92" s="61">
        <v>38618.14</v>
      </c>
      <c r="G92" s="96">
        <f>F92/4</f>
        <v>9654.535</v>
      </c>
      <c r="H92" s="96">
        <f>G92</f>
        <v>9654.535</v>
      </c>
      <c r="I92" s="61">
        <f>G92</f>
        <v>9654.535</v>
      </c>
      <c r="J92" s="96">
        <f>G92</f>
        <v>9654.535</v>
      </c>
    </row>
    <row r="93" spans="1:10" ht="13.5" thickBot="1">
      <c r="A93" s="87"/>
      <c r="B93" s="31" t="s">
        <v>25</v>
      </c>
      <c r="C93" s="97"/>
      <c r="D93" s="98"/>
      <c r="E93" s="98"/>
      <c r="F93" s="50">
        <f>SUM(F91:F92)</f>
        <v>193090.7</v>
      </c>
      <c r="G93" s="50">
        <f>SUM(G88:G92)</f>
        <v>9654.535</v>
      </c>
      <c r="H93" s="50">
        <f>H91+H92</f>
        <v>60718.535</v>
      </c>
      <c r="I93" s="50">
        <f>SUM(I89:I92)</f>
        <v>9654.535</v>
      </c>
      <c r="J93" s="50">
        <f>J91+J92</f>
        <v>113063.095</v>
      </c>
    </row>
    <row r="94" spans="1:10" ht="15" thickBot="1">
      <c r="A94" s="201" t="s">
        <v>82</v>
      </c>
      <c r="B94" s="202"/>
      <c r="C94" s="202"/>
      <c r="D94" s="202"/>
      <c r="E94" s="202"/>
      <c r="F94" s="202"/>
      <c r="G94" s="202"/>
      <c r="H94" s="202"/>
      <c r="I94" s="202"/>
      <c r="J94" s="203"/>
    </row>
    <row r="95" spans="1:10" ht="14.25">
      <c r="A95" s="74">
        <v>14</v>
      </c>
      <c r="B95" s="99" t="s">
        <v>83</v>
      </c>
      <c r="C95" s="100" t="s">
        <v>84</v>
      </c>
      <c r="D95" s="100" t="s">
        <v>29</v>
      </c>
      <c r="E95" s="101">
        <v>1.68</v>
      </c>
      <c r="F95" s="101">
        <v>8500.37</v>
      </c>
      <c r="G95" s="102"/>
      <c r="H95" s="102"/>
      <c r="I95" s="102"/>
      <c r="J95" s="101">
        <v>8500.37</v>
      </c>
    </row>
    <row r="96" spans="1:10" ht="12.75">
      <c r="A96" s="75"/>
      <c r="B96" s="23" t="s">
        <v>22</v>
      </c>
      <c r="C96" s="63"/>
      <c r="D96" s="103"/>
      <c r="E96" s="103"/>
      <c r="F96" s="104">
        <v>8500.37</v>
      </c>
      <c r="G96" s="103"/>
      <c r="H96" s="103"/>
      <c r="I96" s="103"/>
      <c r="J96" s="105">
        <f>J95</f>
        <v>8500.37</v>
      </c>
    </row>
    <row r="97" spans="1:10" ht="12.75">
      <c r="A97" s="106"/>
      <c r="B97" s="199" t="s">
        <v>23</v>
      </c>
      <c r="C97" s="200"/>
      <c r="D97" s="42" t="s">
        <v>24</v>
      </c>
      <c r="E97" s="107"/>
      <c r="F97" s="108">
        <v>2125.09</v>
      </c>
      <c r="G97" s="109">
        <f>F97/4</f>
        <v>531.2725</v>
      </c>
      <c r="H97" s="109">
        <f>G97</f>
        <v>531.2725</v>
      </c>
      <c r="I97" s="109">
        <f>H97</f>
        <v>531.2725</v>
      </c>
      <c r="J97" s="110">
        <f>I97</f>
        <v>531.2725</v>
      </c>
    </row>
    <row r="98" spans="1:10" ht="13.5" thickBot="1">
      <c r="A98" s="111"/>
      <c r="B98" s="31" t="s">
        <v>25</v>
      </c>
      <c r="C98" s="97"/>
      <c r="D98" s="112"/>
      <c r="E98" s="112"/>
      <c r="F98" s="113">
        <f>F96+F97</f>
        <v>10625.460000000001</v>
      </c>
      <c r="G98" s="114">
        <f>G97</f>
        <v>531.2725</v>
      </c>
      <c r="H98" s="114">
        <f>H97</f>
        <v>531.2725</v>
      </c>
      <c r="I98" s="114">
        <f>I97</f>
        <v>531.2725</v>
      </c>
      <c r="J98" s="115">
        <f>J97+J96</f>
        <v>9031.642500000002</v>
      </c>
    </row>
    <row r="99" spans="1:10" ht="102.75" customHeight="1">
      <c r="A99" s="39">
        <v>15</v>
      </c>
      <c r="B99" s="15" t="s">
        <v>85</v>
      </c>
      <c r="C99" s="116" t="s">
        <v>86</v>
      </c>
      <c r="D99" s="70" t="s">
        <v>29</v>
      </c>
      <c r="E99" s="117">
        <v>8.4</v>
      </c>
      <c r="F99" s="118">
        <v>21848.58</v>
      </c>
      <c r="G99" s="119"/>
      <c r="H99" s="120"/>
      <c r="I99" s="118">
        <v>21848.58</v>
      </c>
      <c r="J99" s="121"/>
    </row>
    <row r="100" spans="1:10" ht="12.75">
      <c r="A100" s="62"/>
      <c r="B100" s="23" t="s">
        <v>22</v>
      </c>
      <c r="C100" s="63"/>
      <c r="D100" s="26"/>
      <c r="E100" s="122"/>
      <c r="F100" s="123">
        <v>21848.58</v>
      </c>
      <c r="G100" s="124"/>
      <c r="H100" s="124"/>
      <c r="I100" s="123">
        <f>I99</f>
        <v>21848.58</v>
      </c>
      <c r="J100" s="125"/>
    </row>
    <row r="101" spans="1:10" ht="12.75">
      <c r="A101" s="126"/>
      <c r="B101" s="213" t="s">
        <v>23</v>
      </c>
      <c r="C101" s="214"/>
      <c r="D101" s="127" t="s">
        <v>64</v>
      </c>
      <c r="E101" s="128"/>
      <c r="F101" s="129">
        <v>5462.15</v>
      </c>
      <c r="G101" s="129">
        <f>F101/4</f>
        <v>1365.5375</v>
      </c>
      <c r="H101" s="129">
        <f>G101</f>
        <v>1365.5375</v>
      </c>
      <c r="I101" s="129">
        <f>H101</f>
        <v>1365.5375</v>
      </c>
      <c r="J101" s="83">
        <f>I101</f>
        <v>1365.5375</v>
      </c>
    </row>
    <row r="102" spans="1:10" ht="13.5" thickBot="1">
      <c r="A102" s="67"/>
      <c r="B102" s="31" t="s">
        <v>25</v>
      </c>
      <c r="C102" s="130"/>
      <c r="D102" s="130"/>
      <c r="E102" s="130"/>
      <c r="F102" s="114">
        <f>SUM(F100:F101)</f>
        <v>27310.730000000003</v>
      </c>
      <c r="G102" s="131">
        <f>SUM(G99:G101)</f>
        <v>1365.5375</v>
      </c>
      <c r="H102" s="131">
        <f>SUM(H99:H101)</f>
        <v>1365.5375</v>
      </c>
      <c r="I102" s="131">
        <f>I100+I101</f>
        <v>23214.1175</v>
      </c>
      <c r="J102" s="132">
        <f>SUM(J100:J101)</f>
        <v>1365.5375</v>
      </c>
    </row>
    <row r="103" spans="1:10" ht="80.25" customHeight="1">
      <c r="A103" s="133">
        <v>16</v>
      </c>
      <c r="B103" s="9" t="s">
        <v>87</v>
      </c>
      <c r="C103" s="37" t="s">
        <v>88</v>
      </c>
      <c r="D103" s="69" t="s">
        <v>17</v>
      </c>
      <c r="E103" s="134">
        <v>14</v>
      </c>
      <c r="F103" s="135">
        <v>16136.02</v>
      </c>
      <c r="G103" s="136"/>
      <c r="H103" s="136"/>
      <c r="I103" s="136"/>
      <c r="J103" s="135">
        <v>16136.02</v>
      </c>
    </row>
    <row r="104" spans="1:10" ht="12.75">
      <c r="A104" s="24"/>
      <c r="B104" s="23" t="s">
        <v>22</v>
      </c>
      <c r="C104" s="63"/>
      <c r="D104" s="124"/>
      <c r="E104" s="124"/>
      <c r="F104" s="123">
        <v>16136.02</v>
      </c>
      <c r="G104" s="137"/>
      <c r="H104" s="137"/>
      <c r="I104" s="137"/>
      <c r="J104" s="138">
        <f>J103</f>
        <v>16136.02</v>
      </c>
    </row>
    <row r="105" spans="1:10" ht="12.75">
      <c r="A105" s="139"/>
      <c r="B105" s="199" t="s">
        <v>23</v>
      </c>
      <c r="C105" s="200"/>
      <c r="D105" s="26" t="s">
        <v>64</v>
      </c>
      <c r="E105" s="140"/>
      <c r="F105" s="141">
        <v>4034.01</v>
      </c>
      <c r="G105" s="141">
        <f>F105/4</f>
        <v>1008.5025</v>
      </c>
      <c r="H105" s="141">
        <f>G105</f>
        <v>1008.5025</v>
      </c>
      <c r="I105" s="141">
        <f>H105</f>
        <v>1008.5025</v>
      </c>
      <c r="J105" s="142">
        <f>I105</f>
        <v>1008.5025</v>
      </c>
    </row>
    <row r="106" spans="1:10" ht="13.5" thickBot="1">
      <c r="A106" s="126"/>
      <c r="B106" s="143" t="s">
        <v>25</v>
      </c>
      <c r="C106" s="128"/>
      <c r="D106" s="128"/>
      <c r="E106" s="128"/>
      <c r="F106" s="144">
        <f>F104+F105</f>
        <v>20170.03</v>
      </c>
      <c r="G106" s="144">
        <f>G105</f>
        <v>1008.5025</v>
      </c>
      <c r="H106" s="144">
        <f>H105</f>
        <v>1008.5025</v>
      </c>
      <c r="I106" s="144">
        <f>I105</f>
        <v>1008.5025</v>
      </c>
      <c r="J106" s="145">
        <f>J104+J105</f>
        <v>17144.5225</v>
      </c>
    </row>
    <row r="107" spans="1:10" ht="14.25">
      <c r="A107" s="146">
        <v>17</v>
      </c>
      <c r="B107" s="9" t="s">
        <v>89</v>
      </c>
      <c r="C107" s="147"/>
      <c r="D107" s="147"/>
      <c r="E107" s="147"/>
      <c r="F107" s="148"/>
      <c r="G107" s="149"/>
      <c r="H107" s="149"/>
      <c r="I107" s="149"/>
      <c r="J107" s="150"/>
    </row>
    <row r="108" spans="1:10" ht="12.75">
      <c r="A108" s="62"/>
      <c r="B108" s="23" t="s">
        <v>22</v>
      </c>
      <c r="C108" s="63"/>
      <c r="D108" s="124"/>
      <c r="E108" s="124"/>
      <c r="F108" s="123">
        <v>0</v>
      </c>
      <c r="G108" s="137"/>
      <c r="H108" s="137"/>
      <c r="I108" s="137"/>
      <c r="J108" s="151"/>
    </row>
    <row r="109" spans="1:10" ht="12.75">
      <c r="A109" s="62"/>
      <c r="B109" s="199" t="s">
        <v>23</v>
      </c>
      <c r="C109" s="200"/>
      <c r="D109" s="26" t="s">
        <v>64</v>
      </c>
      <c r="E109" s="124"/>
      <c r="F109" s="152">
        <v>2663.16</v>
      </c>
      <c r="G109" s="152">
        <f>F109/4</f>
        <v>665.79</v>
      </c>
      <c r="H109" s="152">
        <f>G109</f>
        <v>665.79</v>
      </c>
      <c r="I109" s="152">
        <f>H109</f>
        <v>665.79</v>
      </c>
      <c r="J109" s="153">
        <f>I109</f>
        <v>665.79</v>
      </c>
    </row>
    <row r="110" spans="1:10" ht="13.5" thickBot="1">
      <c r="A110" s="67"/>
      <c r="B110" s="31" t="s">
        <v>25</v>
      </c>
      <c r="C110" s="130"/>
      <c r="D110" s="130"/>
      <c r="E110" s="130"/>
      <c r="F110" s="114">
        <f>F109</f>
        <v>2663.16</v>
      </c>
      <c r="G110" s="114">
        <f>G109</f>
        <v>665.79</v>
      </c>
      <c r="H110" s="114">
        <f>H109</f>
        <v>665.79</v>
      </c>
      <c r="I110" s="114">
        <f>I109</f>
        <v>665.79</v>
      </c>
      <c r="J110" s="115">
        <f>J109</f>
        <v>665.79</v>
      </c>
    </row>
    <row r="111" spans="1:10" ht="30.75" customHeight="1">
      <c r="A111" s="39">
        <v>18</v>
      </c>
      <c r="B111" s="15" t="s">
        <v>90</v>
      </c>
      <c r="C111" s="116" t="s">
        <v>91</v>
      </c>
      <c r="D111" s="70" t="s">
        <v>17</v>
      </c>
      <c r="E111" s="117">
        <v>2</v>
      </c>
      <c r="F111" s="154">
        <v>1271.29</v>
      </c>
      <c r="G111" s="155"/>
      <c r="H111" s="118">
        <v>1271.29</v>
      </c>
      <c r="I111" s="155"/>
      <c r="J111" s="156"/>
    </row>
    <row r="112" spans="1:10" ht="12.75">
      <c r="A112" s="62"/>
      <c r="B112" s="23" t="s">
        <v>22</v>
      </c>
      <c r="C112" s="63"/>
      <c r="D112" s="124"/>
      <c r="E112" s="124"/>
      <c r="F112" s="123">
        <v>1271.29</v>
      </c>
      <c r="G112" s="137"/>
      <c r="H112" s="123">
        <f>H111</f>
        <v>1271.29</v>
      </c>
      <c r="I112" s="137"/>
      <c r="J112" s="151"/>
    </row>
    <row r="113" spans="1:10" ht="12.75">
      <c r="A113" s="62"/>
      <c r="B113" s="199" t="s">
        <v>23</v>
      </c>
      <c r="C113" s="200"/>
      <c r="D113" s="26" t="s">
        <v>64</v>
      </c>
      <c r="E113" s="124"/>
      <c r="F113" s="152">
        <v>317.82</v>
      </c>
      <c r="G113" s="152">
        <f>F113/4</f>
        <v>79.455</v>
      </c>
      <c r="H113" s="152">
        <f>G113</f>
        <v>79.455</v>
      </c>
      <c r="I113" s="152">
        <f>H113</f>
        <v>79.455</v>
      </c>
      <c r="J113" s="153">
        <f>I113</f>
        <v>79.455</v>
      </c>
    </row>
    <row r="114" spans="1:10" ht="13.5" thickBot="1">
      <c r="A114" s="67"/>
      <c r="B114" s="31" t="s">
        <v>25</v>
      </c>
      <c r="C114" s="130"/>
      <c r="D114" s="130"/>
      <c r="E114" s="130"/>
      <c r="F114" s="114">
        <v>1589.11</v>
      </c>
      <c r="G114" s="114">
        <f>G113</f>
        <v>79.455</v>
      </c>
      <c r="H114" s="114">
        <f>H112+H113</f>
        <v>1350.745</v>
      </c>
      <c r="I114" s="114">
        <f>I113</f>
        <v>79.455</v>
      </c>
      <c r="J114" s="115">
        <f>J113</f>
        <v>79.455</v>
      </c>
    </row>
    <row r="115" spans="1:10" ht="14.25">
      <c r="A115" s="94">
        <v>19</v>
      </c>
      <c r="B115" s="15" t="s">
        <v>92</v>
      </c>
      <c r="C115" s="27"/>
      <c r="D115" s="27"/>
      <c r="E115" s="157"/>
      <c r="F115" s="141"/>
      <c r="G115" s="140"/>
      <c r="H115" s="158"/>
      <c r="I115" s="140"/>
      <c r="J115" s="140"/>
    </row>
    <row r="116" spans="1:10" ht="12.75">
      <c r="A116" s="24"/>
      <c r="B116" s="23" t="s">
        <v>22</v>
      </c>
      <c r="C116" s="63"/>
      <c r="D116" s="27"/>
      <c r="E116" s="157"/>
      <c r="F116" s="159">
        <f>SUM(F115:F115)</f>
        <v>0</v>
      </c>
      <c r="G116" s="140"/>
      <c r="H116" s="140"/>
      <c r="I116" s="158"/>
      <c r="J116" s="140"/>
    </row>
    <row r="117" spans="1:10" ht="12.75">
      <c r="A117" s="24"/>
      <c r="B117" s="199" t="s">
        <v>23</v>
      </c>
      <c r="C117" s="200"/>
      <c r="D117" s="27" t="s">
        <v>64</v>
      </c>
      <c r="E117" s="140"/>
      <c r="F117" s="141">
        <v>6970.33</v>
      </c>
      <c r="G117" s="141">
        <f>F117/4</f>
        <v>1742.5825</v>
      </c>
      <c r="H117" s="141">
        <f>G117</f>
        <v>1742.5825</v>
      </c>
      <c r="I117" s="141">
        <f>H117</f>
        <v>1742.5825</v>
      </c>
      <c r="J117" s="141">
        <f>I117</f>
        <v>1742.5825</v>
      </c>
    </row>
    <row r="118" spans="1:10" ht="13.5" thickBot="1">
      <c r="A118" s="87"/>
      <c r="B118" s="31" t="s">
        <v>25</v>
      </c>
      <c r="C118" s="130"/>
      <c r="D118" s="130"/>
      <c r="E118" s="130"/>
      <c r="F118" s="114">
        <f>SUM(F116:F117)</f>
        <v>6970.33</v>
      </c>
      <c r="G118" s="114">
        <f>SUM(G115:G117)</f>
        <v>1742.5825</v>
      </c>
      <c r="H118" s="114">
        <f>SUM(H115:H117)</f>
        <v>1742.5825</v>
      </c>
      <c r="I118" s="114">
        <f>SUM(I116:I117)</f>
        <v>1742.5825</v>
      </c>
      <c r="J118" s="114">
        <f>SUM(J116:J117)</f>
        <v>1742.5825</v>
      </c>
    </row>
    <row r="119" spans="1:10" ht="12.75">
      <c r="A119" s="204">
        <v>20</v>
      </c>
      <c r="B119" s="211" t="s">
        <v>93</v>
      </c>
      <c r="C119" s="70" t="s">
        <v>94</v>
      </c>
      <c r="D119" s="28" t="s">
        <v>29</v>
      </c>
      <c r="E119" s="28">
        <v>3.1</v>
      </c>
      <c r="F119" s="46">
        <v>5035.54</v>
      </c>
      <c r="G119" s="86"/>
      <c r="H119" s="46"/>
      <c r="I119" s="46">
        <v>5035.54</v>
      </c>
      <c r="J119" s="46"/>
    </row>
    <row r="120" spans="1:10" ht="12.75">
      <c r="A120" s="206"/>
      <c r="B120" s="208"/>
      <c r="C120" s="160" t="s">
        <v>95</v>
      </c>
      <c r="D120" s="28" t="s">
        <v>21</v>
      </c>
      <c r="E120" s="28">
        <v>1</v>
      </c>
      <c r="F120" s="46">
        <v>13552</v>
      </c>
      <c r="G120" s="86"/>
      <c r="H120" s="46"/>
      <c r="I120" s="86"/>
      <c r="J120" s="46">
        <v>13552</v>
      </c>
    </row>
    <row r="121" spans="1:10" ht="12.75">
      <c r="A121" s="24"/>
      <c r="B121" s="23" t="s">
        <v>22</v>
      </c>
      <c r="C121" s="63"/>
      <c r="D121" s="42"/>
      <c r="E121" s="42"/>
      <c r="F121" s="43">
        <v>18587.54</v>
      </c>
      <c r="G121" s="43"/>
      <c r="H121" s="61"/>
      <c r="I121" s="43">
        <f>I119</f>
        <v>5035.54</v>
      </c>
      <c r="J121" s="43">
        <f>J120</f>
        <v>13552</v>
      </c>
    </row>
    <row r="122" spans="1:10" ht="12.75">
      <c r="A122" s="24"/>
      <c r="B122" s="199" t="s">
        <v>23</v>
      </c>
      <c r="C122" s="200"/>
      <c r="D122" s="42" t="s">
        <v>24</v>
      </c>
      <c r="E122" s="44"/>
      <c r="F122" s="61">
        <v>4646.88</v>
      </c>
      <c r="G122" s="61">
        <f>F122/4</f>
        <v>1161.72</v>
      </c>
      <c r="H122" s="61">
        <f>G122</f>
        <v>1161.72</v>
      </c>
      <c r="I122" s="61">
        <f>H122</f>
        <v>1161.72</v>
      </c>
      <c r="J122" s="61">
        <f>I122</f>
        <v>1161.72</v>
      </c>
    </row>
    <row r="123" spans="1:10" ht="13.5" thickBot="1">
      <c r="A123" s="87"/>
      <c r="B123" s="31" t="s">
        <v>25</v>
      </c>
      <c r="C123" s="32"/>
      <c r="D123" s="49"/>
      <c r="E123" s="49"/>
      <c r="F123" s="50">
        <f>SUM(F121:F122)</f>
        <v>23234.420000000002</v>
      </c>
      <c r="G123" s="50">
        <f>SUM(G119:G122)</f>
        <v>1161.72</v>
      </c>
      <c r="H123" s="50">
        <f>SUM(H119:H122)</f>
        <v>1161.72</v>
      </c>
      <c r="I123" s="50">
        <f>I121+I122</f>
        <v>6197.26</v>
      </c>
      <c r="J123" s="50">
        <f>J121+J122</f>
        <v>14713.72</v>
      </c>
    </row>
    <row r="124" spans="1:10" ht="40.5" customHeight="1">
      <c r="A124" s="204">
        <v>21</v>
      </c>
      <c r="B124" s="207" t="s">
        <v>96</v>
      </c>
      <c r="C124" s="56" t="s">
        <v>97</v>
      </c>
      <c r="D124" s="28" t="s">
        <v>17</v>
      </c>
      <c r="E124" s="28">
        <v>20</v>
      </c>
      <c r="F124" s="46">
        <v>16144</v>
      </c>
      <c r="G124" s="46"/>
      <c r="H124" s="46">
        <v>16144</v>
      </c>
      <c r="I124" s="86"/>
      <c r="J124" s="86"/>
    </row>
    <row r="125" spans="1:10" ht="51.75" customHeight="1">
      <c r="A125" s="206"/>
      <c r="B125" s="208"/>
      <c r="C125" s="60" t="s">
        <v>98</v>
      </c>
      <c r="D125" s="42" t="s">
        <v>29</v>
      </c>
      <c r="E125" s="42">
        <v>36</v>
      </c>
      <c r="F125" s="61">
        <f>F126-F124</f>
        <v>15568.330000000002</v>
      </c>
      <c r="G125" s="43"/>
      <c r="H125" s="43"/>
      <c r="I125" s="61">
        <v>15568.33</v>
      </c>
      <c r="J125" s="43"/>
    </row>
    <row r="126" spans="1:10" ht="12.75">
      <c r="A126" s="24"/>
      <c r="B126" s="23" t="s">
        <v>22</v>
      </c>
      <c r="C126" s="63"/>
      <c r="D126" s="42"/>
      <c r="E126" s="42"/>
      <c r="F126" s="43">
        <v>31712.33</v>
      </c>
      <c r="G126" s="43"/>
      <c r="H126" s="43">
        <f>H124</f>
        <v>16144</v>
      </c>
      <c r="I126" s="43">
        <f>I125</f>
        <v>15568.33</v>
      </c>
      <c r="J126" s="43"/>
    </row>
    <row r="127" spans="1:10" ht="12.75">
      <c r="A127" s="24"/>
      <c r="B127" s="199" t="s">
        <v>23</v>
      </c>
      <c r="C127" s="200"/>
      <c r="D127" s="42" t="s">
        <v>64</v>
      </c>
      <c r="E127" s="42"/>
      <c r="F127" s="61">
        <v>7928.08</v>
      </c>
      <c r="G127" s="61">
        <f>F127/4</f>
        <v>1982.02</v>
      </c>
      <c r="H127" s="61">
        <f>G127</f>
        <v>1982.02</v>
      </c>
      <c r="I127" s="61">
        <f>G127</f>
        <v>1982.02</v>
      </c>
      <c r="J127" s="61">
        <f>G127</f>
        <v>1982.02</v>
      </c>
    </row>
    <row r="128" spans="1:10" ht="13.5" thickBot="1">
      <c r="A128" s="87"/>
      <c r="B128" s="31" t="s">
        <v>25</v>
      </c>
      <c r="C128" s="32"/>
      <c r="D128" s="49"/>
      <c r="E128" s="49"/>
      <c r="F128" s="50">
        <f>SUM(F126:F127)</f>
        <v>39640.41</v>
      </c>
      <c r="G128" s="50">
        <f>SUM(G124:G127)</f>
        <v>1982.02</v>
      </c>
      <c r="H128" s="50">
        <f>H126+H127</f>
        <v>18126.02</v>
      </c>
      <c r="I128" s="50">
        <f>I126+I127</f>
        <v>17550.35</v>
      </c>
      <c r="J128" s="50">
        <f>SUM(J127:J127)</f>
        <v>1982.02</v>
      </c>
    </row>
    <row r="129" spans="1:10" ht="51" customHeight="1">
      <c r="A129" s="161">
        <v>22</v>
      </c>
      <c r="B129" s="15" t="s">
        <v>99</v>
      </c>
      <c r="C129" s="56" t="s">
        <v>100</v>
      </c>
      <c r="D129" s="28" t="s">
        <v>29</v>
      </c>
      <c r="E129" s="28">
        <v>9.7</v>
      </c>
      <c r="F129" s="46">
        <v>19553</v>
      </c>
      <c r="G129" s="86"/>
      <c r="H129" s="46"/>
      <c r="I129" s="46">
        <v>19553</v>
      </c>
      <c r="J129" s="46"/>
    </row>
    <row r="130" spans="1:10" ht="32.25" customHeight="1">
      <c r="A130" s="161"/>
      <c r="B130" s="15"/>
      <c r="C130" s="162" t="s">
        <v>101</v>
      </c>
      <c r="D130" s="28" t="s">
        <v>21</v>
      </c>
      <c r="E130" s="28">
        <v>5</v>
      </c>
      <c r="F130" s="46">
        <v>3428.14</v>
      </c>
      <c r="G130" s="86"/>
      <c r="H130" s="46">
        <v>3428.14</v>
      </c>
      <c r="I130" s="86"/>
      <c r="J130" s="46"/>
    </row>
    <row r="131" spans="1:10" ht="12.75">
      <c r="A131" s="24"/>
      <c r="B131" s="23" t="s">
        <v>22</v>
      </c>
      <c r="C131" s="63"/>
      <c r="D131" s="42"/>
      <c r="E131" s="42"/>
      <c r="F131" s="43">
        <f>F129+F130</f>
        <v>22981.14</v>
      </c>
      <c r="G131" s="43"/>
      <c r="H131" s="43">
        <f>H130</f>
        <v>3428.14</v>
      </c>
      <c r="I131" s="43">
        <f>I129</f>
        <v>19553</v>
      </c>
      <c r="J131" s="61"/>
    </row>
    <row r="132" spans="1:10" ht="12.75">
      <c r="A132" s="24"/>
      <c r="B132" s="199" t="s">
        <v>23</v>
      </c>
      <c r="C132" s="200"/>
      <c r="D132" s="42" t="s">
        <v>64</v>
      </c>
      <c r="E132" s="44"/>
      <c r="F132" s="61">
        <v>5745.28</v>
      </c>
      <c r="G132" s="61">
        <f>F132/4</f>
        <v>1436.32</v>
      </c>
      <c r="H132" s="61">
        <f>G132</f>
        <v>1436.32</v>
      </c>
      <c r="I132" s="61">
        <f>H132</f>
        <v>1436.32</v>
      </c>
      <c r="J132" s="61">
        <f>I132</f>
        <v>1436.32</v>
      </c>
    </row>
    <row r="133" spans="1:10" ht="13.5" thickBot="1">
      <c r="A133" s="87"/>
      <c r="B133" s="31" t="s">
        <v>25</v>
      </c>
      <c r="C133" s="97"/>
      <c r="D133" s="98"/>
      <c r="E133" s="49"/>
      <c r="F133" s="50">
        <f>SUM(F131:F132)</f>
        <v>28726.42</v>
      </c>
      <c r="G133" s="50">
        <f>SUM(G129:G132)</f>
        <v>1436.32</v>
      </c>
      <c r="H133" s="50">
        <f>H131+H132</f>
        <v>4864.46</v>
      </c>
      <c r="I133" s="50">
        <f>I131+I132</f>
        <v>20989.32</v>
      </c>
      <c r="J133" s="50">
        <f>SUM(J129:J132)</f>
        <v>1436.32</v>
      </c>
    </row>
    <row r="134" spans="1:10" ht="14.25">
      <c r="A134" s="204">
        <v>23</v>
      </c>
      <c r="B134" s="15" t="s">
        <v>102</v>
      </c>
      <c r="C134" s="72" t="s">
        <v>103</v>
      </c>
      <c r="D134" s="42" t="s">
        <v>29</v>
      </c>
      <c r="E134" s="42">
        <v>38</v>
      </c>
      <c r="F134" s="61">
        <v>16252.14</v>
      </c>
      <c r="G134" s="42"/>
      <c r="H134" s="61"/>
      <c r="I134" s="61">
        <f>F134</f>
        <v>16252.14</v>
      </c>
      <c r="J134" s="42"/>
    </row>
    <row r="135" spans="1:10" ht="14.25">
      <c r="A135" s="206"/>
      <c r="B135" s="15"/>
      <c r="C135" s="63" t="s">
        <v>104</v>
      </c>
      <c r="D135" s="42" t="s">
        <v>17</v>
      </c>
      <c r="E135" s="42">
        <v>18.5</v>
      </c>
      <c r="F135" s="61">
        <v>15038</v>
      </c>
      <c r="G135" s="61">
        <v>15038</v>
      </c>
      <c r="H135" s="61"/>
      <c r="I135" s="61"/>
      <c r="J135" s="42"/>
    </row>
    <row r="136" spans="1:10" ht="12.75">
      <c r="A136" s="24"/>
      <c r="B136" s="23" t="s">
        <v>22</v>
      </c>
      <c r="C136" s="63"/>
      <c r="D136" s="42"/>
      <c r="E136" s="42"/>
      <c r="F136" s="43">
        <f>F134+F135</f>
        <v>31290.14</v>
      </c>
      <c r="G136" s="43">
        <f>G135</f>
        <v>15038</v>
      </c>
      <c r="H136" s="61"/>
      <c r="I136" s="43">
        <f>I134</f>
        <v>16252.14</v>
      </c>
      <c r="J136" s="42"/>
    </row>
    <row r="137" spans="1:10" ht="12.75">
      <c r="A137" s="24"/>
      <c r="B137" s="199" t="s">
        <v>23</v>
      </c>
      <c r="C137" s="200"/>
      <c r="D137" s="42" t="s">
        <v>64</v>
      </c>
      <c r="E137" s="42"/>
      <c r="F137" s="61">
        <v>7822.53</v>
      </c>
      <c r="G137" s="61">
        <f>F137/4</f>
        <v>1955.6325</v>
      </c>
      <c r="H137" s="61">
        <f>G137</f>
        <v>1955.6325</v>
      </c>
      <c r="I137" s="61">
        <f>H137</f>
        <v>1955.6325</v>
      </c>
      <c r="J137" s="61">
        <f>I137</f>
        <v>1955.6325</v>
      </c>
    </row>
    <row r="138" spans="1:10" ht="13.5" thickBot="1">
      <c r="A138" s="87"/>
      <c r="B138" s="31" t="s">
        <v>25</v>
      </c>
      <c r="C138" s="32"/>
      <c r="D138" s="49"/>
      <c r="E138" s="49"/>
      <c r="F138" s="50">
        <f>SUM(F136:F137)</f>
        <v>39112.67</v>
      </c>
      <c r="G138" s="50">
        <f>G136+G137</f>
        <v>16993.6325</v>
      </c>
      <c r="H138" s="50">
        <f>SUM(H134:H137)</f>
        <v>1955.6325</v>
      </c>
      <c r="I138" s="50">
        <f>I136+I137</f>
        <v>18207.7725</v>
      </c>
      <c r="J138" s="50">
        <f>SUM(J134:J137)</f>
        <v>1955.6325</v>
      </c>
    </row>
    <row r="139" spans="1:10" ht="51" customHeight="1">
      <c r="A139" s="161">
        <v>24</v>
      </c>
      <c r="B139" s="15" t="s">
        <v>105</v>
      </c>
      <c r="C139" s="56" t="s">
        <v>106</v>
      </c>
      <c r="D139" s="28" t="s">
        <v>17</v>
      </c>
      <c r="E139" s="28">
        <v>21</v>
      </c>
      <c r="F139" s="46">
        <v>5537.48</v>
      </c>
      <c r="G139" s="86"/>
      <c r="H139" s="46"/>
      <c r="I139" s="86"/>
      <c r="J139" s="46">
        <v>5537.48</v>
      </c>
    </row>
    <row r="140" spans="1:10" ht="12.75">
      <c r="A140" s="24"/>
      <c r="B140" s="23" t="s">
        <v>22</v>
      </c>
      <c r="C140" s="63"/>
      <c r="D140" s="42"/>
      <c r="E140" s="42"/>
      <c r="F140" s="43">
        <f>SUM(F139:F139)</f>
        <v>5537.48</v>
      </c>
      <c r="G140" s="43"/>
      <c r="H140" s="61"/>
      <c r="I140" s="43"/>
      <c r="J140" s="43">
        <f>J139</f>
        <v>5537.48</v>
      </c>
    </row>
    <row r="141" spans="1:10" ht="12.75">
      <c r="A141" s="24"/>
      <c r="B141" s="199" t="s">
        <v>23</v>
      </c>
      <c r="C141" s="200"/>
      <c r="D141" s="42" t="s">
        <v>64</v>
      </c>
      <c r="E141" s="42"/>
      <c r="F141" s="61">
        <v>1384.37</v>
      </c>
      <c r="G141" s="96">
        <f>F141/4</f>
        <v>346.0925</v>
      </c>
      <c r="H141" s="61">
        <f>G141</f>
        <v>346.0925</v>
      </c>
      <c r="I141" s="61">
        <f>G141</f>
        <v>346.0925</v>
      </c>
      <c r="J141" s="96">
        <f>G141</f>
        <v>346.0925</v>
      </c>
    </row>
    <row r="142" spans="1:10" ht="13.5" thickBot="1">
      <c r="A142" s="163"/>
      <c r="B142" s="143" t="s">
        <v>25</v>
      </c>
      <c r="C142" s="164"/>
      <c r="D142" s="165"/>
      <c r="E142" s="165"/>
      <c r="F142" s="166">
        <f>SUM(F140:F141)</f>
        <v>6921.849999999999</v>
      </c>
      <c r="G142" s="166">
        <f>SUM(G141:G141)</f>
        <v>346.0925</v>
      </c>
      <c r="H142" s="166">
        <f>SUM(H139:H141)</f>
        <v>346.0925</v>
      </c>
      <c r="I142" s="166">
        <f>SUM(I141:I141)</f>
        <v>346.0925</v>
      </c>
      <c r="J142" s="166">
        <f>J140+J141</f>
        <v>5883.572499999999</v>
      </c>
    </row>
    <row r="143" spans="1:10" ht="57" customHeight="1">
      <c r="A143" s="209">
        <v>25</v>
      </c>
      <c r="B143" s="211" t="s">
        <v>107</v>
      </c>
      <c r="C143" s="52" t="s">
        <v>108</v>
      </c>
      <c r="D143" s="53" t="s">
        <v>29</v>
      </c>
      <c r="E143" s="53">
        <v>5.72</v>
      </c>
      <c r="F143" s="54">
        <v>8596</v>
      </c>
      <c r="G143" s="54"/>
      <c r="H143" s="54"/>
      <c r="I143" s="54">
        <v>8596</v>
      </c>
      <c r="J143" s="71"/>
    </row>
    <row r="144" spans="1:10" ht="12.75">
      <c r="A144" s="212"/>
      <c r="B144" s="208"/>
      <c r="C144" s="70" t="s">
        <v>109</v>
      </c>
      <c r="D144" s="28" t="s">
        <v>17</v>
      </c>
      <c r="E144" s="28">
        <v>6</v>
      </c>
      <c r="F144" s="46">
        <v>5817.3</v>
      </c>
      <c r="G144" s="86"/>
      <c r="H144" s="46">
        <v>5817.3</v>
      </c>
      <c r="I144" s="46"/>
      <c r="J144" s="91"/>
    </row>
    <row r="145" spans="1:10" ht="12.75">
      <c r="A145" s="62"/>
      <c r="B145" s="23" t="s">
        <v>22</v>
      </c>
      <c r="C145" s="63"/>
      <c r="D145" s="42"/>
      <c r="E145" s="42"/>
      <c r="F145" s="43">
        <f>F143+F144</f>
        <v>14413.3</v>
      </c>
      <c r="G145" s="43"/>
      <c r="H145" s="43">
        <f>H144</f>
        <v>5817.3</v>
      </c>
      <c r="I145" s="43">
        <f>I143</f>
        <v>8596</v>
      </c>
      <c r="J145" s="65"/>
    </row>
    <row r="146" spans="1:10" ht="12.75">
      <c r="A146" s="62"/>
      <c r="B146" s="199" t="s">
        <v>23</v>
      </c>
      <c r="C146" s="200"/>
      <c r="D146" s="42" t="s">
        <v>64</v>
      </c>
      <c r="E146" s="44"/>
      <c r="F146" s="61">
        <v>3603.32</v>
      </c>
      <c r="G146" s="61">
        <f>F146/4</f>
        <v>900.83</v>
      </c>
      <c r="H146" s="61">
        <f>G146</f>
        <v>900.83</v>
      </c>
      <c r="I146" s="61">
        <f>H146</f>
        <v>900.83</v>
      </c>
      <c r="J146" s="66">
        <f>I146</f>
        <v>900.83</v>
      </c>
    </row>
    <row r="147" spans="1:10" ht="13.5" thickBot="1">
      <c r="A147" s="67"/>
      <c r="B147" s="31" t="s">
        <v>25</v>
      </c>
      <c r="C147" s="32"/>
      <c r="D147" s="49"/>
      <c r="E147" s="49"/>
      <c r="F147" s="50">
        <f>SUM(F145:F146)</f>
        <v>18016.62</v>
      </c>
      <c r="G147" s="50">
        <f>SUM(G144:G146)</f>
        <v>900.83</v>
      </c>
      <c r="H147" s="50">
        <f>H145+H146</f>
        <v>6718.13</v>
      </c>
      <c r="I147" s="50">
        <f>I145+I146</f>
        <v>9496.83</v>
      </c>
      <c r="J147" s="51">
        <f>SUM(J144:J146)</f>
        <v>900.83</v>
      </c>
    </row>
    <row r="148" spans="1:10" ht="23.25" customHeight="1">
      <c r="A148" s="161">
        <v>26</v>
      </c>
      <c r="B148" s="15" t="s">
        <v>110</v>
      </c>
      <c r="C148" s="56" t="s">
        <v>111</v>
      </c>
      <c r="D148" s="28" t="s">
        <v>29</v>
      </c>
      <c r="E148" s="28">
        <v>7.8</v>
      </c>
      <c r="F148" s="46">
        <v>18593</v>
      </c>
      <c r="G148" s="28"/>
      <c r="H148" s="46">
        <v>18593</v>
      </c>
      <c r="I148" s="28"/>
      <c r="J148" s="28"/>
    </row>
    <row r="149" spans="1:10" ht="12.75">
      <c r="A149" s="24"/>
      <c r="B149" s="23" t="s">
        <v>22</v>
      </c>
      <c r="C149" s="63"/>
      <c r="D149" s="42"/>
      <c r="E149" s="42"/>
      <c r="F149" s="43">
        <v>18593</v>
      </c>
      <c r="G149" s="42"/>
      <c r="H149" s="43">
        <f>H148</f>
        <v>18593</v>
      </c>
      <c r="I149" s="42"/>
      <c r="J149" s="42"/>
    </row>
    <row r="150" spans="1:10" ht="12.75">
      <c r="A150" s="24"/>
      <c r="B150" s="199" t="s">
        <v>23</v>
      </c>
      <c r="C150" s="200"/>
      <c r="D150" s="42" t="s">
        <v>64</v>
      </c>
      <c r="E150" s="42"/>
      <c r="F150" s="61">
        <v>4648.25</v>
      </c>
      <c r="G150" s="61">
        <f>F150/4</f>
        <v>1162.0625</v>
      </c>
      <c r="H150" s="61">
        <f>G150</f>
        <v>1162.0625</v>
      </c>
      <c r="I150" s="61">
        <f>G150</f>
        <v>1162.0625</v>
      </c>
      <c r="J150" s="61">
        <f>G150</f>
        <v>1162.0625</v>
      </c>
    </row>
    <row r="151" spans="1:10" ht="13.5" thickBot="1">
      <c r="A151" s="87"/>
      <c r="B151" s="31" t="s">
        <v>25</v>
      </c>
      <c r="C151" s="32"/>
      <c r="D151" s="49"/>
      <c r="E151" s="49"/>
      <c r="F151" s="50">
        <f>SUM(F149:F150)</f>
        <v>23241.25</v>
      </c>
      <c r="G151" s="50">
        <f>SUM(G148:G150)</f>
        <v>1162.0625</v>
      </c>
      <c r="H151" s="50">
        <f>H149+H150</f>
        <v>19755.0625</v>
      </c>
      <c r="I151" s="50">
        <f>SUM(I148:I150)</f>
        <v>1162.0625</v>
      </c>
      <c r="J151" s="50">
        <f>SUM(J148:J150)</f>
        <v>1162.0625</v>
      </c>
    </row>
    <row r="152" spans="1:10" ht="73.5" customHeight="1">
      <c r="A152" s="161">
        <v>27</v>
      </c>
      <c r="B152" s="15" t="s">
        <v>112</v>
      </c>
      <c r="C152" s="56" t="s">
        <v>113</v>
      </c>
      <c r="D152" s="28" t="s">
        <v>29</v>
      </c>
      <c r="E152" s="28">
        <v>3.1</v>
      </c>
      <c r="F152" s="46">
        <v>17801.66</v>
      </c>
      <c r="G152" s="86"/>
      <c r="H152" s="46"/>
      <c r="I152" s="46">
        <v>17801.66</v>
      </c>
      <c r="J152" s="46"/>
    </row>
    <row r="153" spans="1:10" ht="12.75">
      <c r="A153" s="24"/>
      <c r="B153" s="23" t="s">
        <v>22</v>
      </c>
      <c r="C153" s="63"/>
      <c r="D153" s="42"/>
      <c r="E153" s="42"/>
      <c r="F153" s="43">
        <v>17801.66</v>
      </c>
      <c r="G153" s="43"/>
      <c r="H153" s="61"/>
      <c r="I153" s="43">
        <f>I152</f>
        <v>17801.66</v>
      </c>
      <c r="J153" s="61"/>
    </row>
    <row r="154" spans="1:10" ht="12.75">
      <c r="A154" s="24"/>
      <c r="B154" s="199" t="s">
        <v>23</v>
      </c>
      <c r="C154" s="200"/>
      <c r="D154" s="42" t="s">
        <v>64</v>
      </c>
      <c r="E154" s="42"/>
      <c r="F154" s="61">
        <v>4450.41</v>
      </c>
      <c r="G154" s="61">
        <f>F154/4</f>
        <v>1112.6025</v>
      </c>
      <c r="H154" s="61">
        <f>G154</f>
        <v>1112.6025</v>
      </c>
      <c r="I154" s="61">
        <f>G154</f>
        <v>1112.6025</v>
      </c>
      <c r="J154" s="61">
        <f>G154</f>
        <v>1112.6025</v>
      </c>
    </row>
    <row r="155" spans="1:10" ht="13.5" thickBot="1">
      <c r="A155" s="130"/>
      <c r="B155" s="31" t="s">
        <v>25</v>
      </c>
      <c r="C155" s="32"/>
      <c r="D155" s="49"/>
      <c r="E155" s="49"/>
      <c r="F155" s="50">
        <f>SUM(F153:F154)</f>
        <v>22252.07</v>
      </c>
      <c r="G155" s="50">
        <f>SUM(G154:G154)</f>
        <v>1112.6025</v>
      </c>
      <c r="H155" s="50">
        <f>SUM(H152:H154)</f>
        <v>1112.6025</v>
      </c>
      <c r="I155" s="50">
        <f>I154+I153</f>
        <v>18914.2625</v>
      </c>
      <c r="J155" s="50">
        <f>SUM(J152:J154)</f>
        <v>1112.6025</v>
      </c>
    </row>
    <row r="156" spans="1:10" ht="14.25">
      <c r="A156" s="161">
        <v>28</v>
      </c>
      <c r="B156" s="15" t="s">
        <v>114</v>
      </c>
      <c r="C156" s="70" t="s">
        <v>115</v>
      </c>
      <c r="D156" s="28" t="s">
        <v>29</v>
      </c>
      <c r="E156" s="28">
        <v>3.11</v>
      </c>
      <c r="F156" s="46">
        <v>18287.39</v>
      </c>
      <c r="G156" s="28"/>
      <c r="H156" s="28"/>
      <c r="I156" s="46">
        <v>18287.39</v>
      </c>
      <c r="J156" s="28"/>
    </row>
    <row r="157" spans="1:10" ht="12.75">
      <c r="A157" s="24"/>
      <c r="B157" s="23" t="s">
        <v>22</v>
      </c>
      <c r="C157" s="63"/>
      <c r="D157" s="42"/>
      <c r="E157" s="42"/>
      <c r="F157" s="43">
        <v>18287.39</v>
      </c>
      <c r="G157" s="42"/>
      <c r="H157" s="61"/>
      <c r="I157" s="43">
        <f>I156</f>
        <v>18287.39</v>
      </c>
      <c r="J157" s="42"/>
    </row>
    <row r="158" spans="1:10" ht="12.75">
      <c r="A158" s="24"/>
      <c r="B158" s="199" t="s">
        <v>23</v>
      </c>
      <c r="C158" s="200"/>
      <c r="D158" s="42" t="s">
        <v>64</v>
      </c>
      <c r="E158" s="42"/>
      <c r="F158" s="61">
        <v>4571.85</v>
      </c>
      <c r="G158" s="61">
        <f>F158/4</f>
        <v>1142.9625</v>
      </c>
      <c r="H158" s="61">
        <f>G158</f>
        <v>1142.9625</v>
      </c>
      <c r="I158" s="61">
        <f>G158</f>
        <v>1142.9625</v>
      </c>
      <c r="J158" s="61">
        <f>G158</f>
        <v>1142.9625</v>
      </c>
    </row>
    <row r="159" spans="1:10" ht="13.5" thickBot="1">
      <c r="A159" s="130"/>
      <c r="B159" s="31" t="s">
        <v>25</v>
      </c>
      <c r="C159" s="32"/>
      <c r="D159" s="49"/>
      <c r="E159" s="49"/>
      <c r="F159" s="50">
        <f>SUM(F157:F158)</f>
        <v>22859.239999999998</v>
      </c>
      <c r="G159" s="50">
        <f>SUM(G156:G158)</f>
        <v>1142.9625</v>
      </c>
      <c r="H159" s="50">
        <f>SUM(H156:H158)</f>
        <v>1142.9625</v>
      </c>
      <c r="I159" s="50">
        <f>I157+I158</f>
        <v>19430.3525</v>
      </c>
      <c r="J159" s="50">
        <f>SUM(J156:J158)</f>
        <v>1142.9625</v>
      </c>
    </row>
    <row r="160" spans="1:10" ht="14.25">
      <c r="A160" s="161">
        <v>29</v>
      </c>
      <c r="B160" s="15" t="s">
        <v>116</v>
      </c>
      <c r="C160" s="70" t="s">
        <v>115</v>
      </c>
      <c r="D160" s="28" t="s">
        <v>29</v>
      </c>
      <c r="E160" s="28">
        <v>4.8</v>
      </c>
      <c r="F160" s="46">
        <v>28147.64</v>
      </c>
      <c r="G160" s="28"/>
      <c r="H160" s="28"/>
      <c r="I160" s="46">
        <v>28147.64</v>
      </c>
      <c r="J160" s="28"/>
    </row>
    <row r="161" spans="1:10" ht="12.75">
      <c r="A161" s="24"/>
      <c r="B161" s="23" t="s">
        <v>22</v>
      </c>
      <c r="C161" s="63"/>
      <c r="D161" s="42"/>
      <c r="E161" s="42"/>
      <c r="F161" s="43">
        <v>28147.64</v>
      </c>
      <c r="G161" s="42"/>
      <c r="H161" s="61"/>
      <c r="I161" s="43">
        <f>I160</f>
        <v>28147.64</v>
      </c>
      <c r="J161" s="42"/>
    </row>
    <row r="162" spans="1:10" ht="12.75">
      <c r="A162" s="24"/>
      <c r="B162" s="199" t="s">
        <v>23</v>
      </c>
      <c r="C162" s="200"/>
      <c r="D162" s="42" t="s">
        <v>64</v>
      </c>
      <c r="E162" s="42"/>
      <c r="F162" s="61">
        <v>7036.91</v>
      </c>
      <c r="G162" s="61">
        <f>F162/4</f>
        <v>1759.2275</v>
      </c>
      <c r="H162" s="61">
        <f>G162</f>
        <v>1759.2275</v>
      </c>
      <c r="I162" s="61">
        <f>G162</f>
        <v>1759.2275</v>
      </c>
      <c r="J162" s="61">
        <f>G162</f>
        <v>1759.2275</v>
      </c>
    </row>
    <row r="163" spans="1:10" ht="13.5" thickBot="1">
      <c r="A163" s="130"/>
      <c r="B163" s="31" t="s">
        <v>25</v>
      </c>
      <c r="C163" s="32"/>
      <c r="D163" s="49"/>
      <c r="E163" s="49"/>
      <c r="F163" s="50">
        <f>SUM(F161:F162)</f>
        <v>35184.55</v>
      </c>
      <c r="G163" s="50">
        <f>SUM(G160:G162)</f>
        <v>1759.2275</v>
      </c>
      <c r="H163" s="50">
        <f>SUM(H161:H162)</f>
        <v>1759.2275</v>
      </c>
      <c r="I163" s="50">
        <f>I161+I162</f>
        <v>29906.8675</v>
      </c>
      <c r="J163" s="50">
        <f>SUM(J160:J162)</f>
        <v>1759.2275</v>
      </c>
    </row>
    <row r="164" spans="1:10" ht="32.25" customHeight="1">
      <c r="A164" s="93">
        <v>30</v>
      </c>
      <c r="B164" s="9" t="s">
        <v>117</v>
      </c>
      <c r="C164" s="90" t="s">
        <v>118</v>
      </c>
      <c r="D164" s="167" t="s">
        <v>29</v>
      </c>
      <c r="E164" s="167">
        <v>6.22</v>
      </c>
      <c r="F164" s="168">
        <v>6804.92</v>
      </c>
      <c r="G164" s="168"/>
      <c r="H164" s="168"/>
      <c r="I164" s="168"/>
      <c r="J164" s="168">
        <v>6804.92</v>
      </c>
    </row>
    <row r="165" spans="1:10" ht="12.75">
      <c r="A165" s="124"/>
      <c r="B165" s="23" t="s">
        <v>22</v>
      </c>
      <c r="C165" s="63"/>
      <c r="D165" s="44"/>
      <c r="E165" s="44"/>
      <c r="F165" s="43">
        <v>6804.92</v>
      </c>
      <c r="G165" s="43"/>
      <c r="H165" s="43"/>
      <c r="I165" s="43"/>
      <c r="J165" s="43">
        <f>J164</f>
        <v>6804.92</v>
      </c>
    </row>
    <row r="166" spans="1:10" ht="12.75">
      <c r="A166" s="124"/>
      <c r="B166" s="199" t="s">
        <v>23</v>
      </c>
      <c r="C166" s="200"/>
      <c r="D166" s="42" t="s">
        <v>64</v>
      </c>
      <c r="E166" s="44"/>
      <c r="F166" s="61">
        <v>1701.23</v>
      </c>
      <c r="G166" s="61">
        <f>F166/4</f>
        <v>425.3075</v>
      </c>
      <c r="H166" s="61">
        <f>G166</f>
        <v>425.3075</v>
      </c>
      <c r="I166" s="61">
        <f>H166</f>
        <v>425.3075</v>
      </c>
      <c r="J166" s="61">
        <f>I166</f>
        <v>425.3075</v>
      </c>
    </row>
    <row r="167" spans="1:10" ht="13.5" thickBot="1">
      <c r="A167" s="130"/>
      <c r="B167" s="31" t="s">
        <v>25</v>
      </c>
      <c r="C167" s="32"/>
      <c r="D167" s="49"/>
      <c r="E167" s="49"/>
      <c r="F167" s="50">
        <f>SUM(F165:F166)</f>
        <v>8506.15</v>
      </c>
      <c r="G167" s="50">
        <f>SUM(G165:G166)</f>
        <v>425.3075</v>
      </c>
      <c r="H167" s="50">
        <f>SUM(H165:H166)</f>
        <v>425.3075</v>
      </c>
      <c r="I167" s="50">
        <f>SUM(I165:I166)</f>
        <v>425.3075</v>
      </c>
      <c r="J167" s="50">
        <f>SUM(J165:J166)</f>
        <v>7230.2275</v>
      </c>
    </row>
    <row r="168" spans="1:10" ht="63.75" customHeight="1">
      <c r="A168" s="161">
        <v>31</v>
      </c>
      <c r="B168" s="15" t="s">
        <v>119</v>
      </c>
      <c r="C168" s="56" t="s">
        <v>120</v>
      </c>
      <c r="D168" s="28" t="s">
        <v>29</v>
      </c>
      <c r="E168" s="28">
        <v>10.2</v>
      </c>
      <c r="F168" s="46">
        <v>19045.95</v>
      </c>
      <c r="G168" s="28"/>
      <c r="H168" s="46"/>
      <c r="I168" s="28"/>
      <c r="J168" s="46">
        <v>19045.95</v>
      </c>
    </row>
    <row r="169" spans="1:10" ht="12.75">
      <c r="A169" s="24"/>
      <c r="B169" s="23" t="s">
        <v>22</v>
      </c>
      <c r="C169" s="63"/>
      <c r="D169" s="42"/>
      <c r="E169" s="42"/>
      <c r="F169" s="43">
        <v>19045.95</v>
      </c>
      <c r="G169" s="42"/>
      <c r="H169" s="61"/>
      <c r="I169" s="42"/>
      <c r="J169" s="43">
        <f>J168</f>
        <v>19045.95</v>
      </c>
    </row>
    <row r="170" spans="1:10" ht="12.75">
      <c r="A170" s="24"/>
      <c r="B170" s="199" t="s">
        <v>23</v>
      </c>
      <c r="C170" s="200"/>
      <c r="D170" s="42" t="s">
        <v>64</v>
      </c>
      <c r="E170" s="42"/>
      <c r="F170" s="61">
        <v>4761.49</v>
      </c>
      <c r="G170" s="61">
        <f>F170/4</f>
        <v>1190.3725</v>
      </c>
      <c r="H170" s="61">
        <f>G170</f>
        <v>1190.3725</v>
      </c>
      <c r="I170" s="61">
        <f>G170</f>
        <v>1190.3725</v>
      </c>
      <c r="J170" s="61">
        <f>G170</f>
        <v>1190.3725</v>
      </c>
    </row>
    <row r="171" spans="1:10" ht="13.5" thickBot="1">
      <c r="A171" s="130"/>
      <c r="B171" s="31" t="s">
        <v>25</v>
      </c>
      <c r="C171" s="32"/>
      <c r="D171" s="49"/>
      <c r="E171" s="49"/>
      <c r="F171" s="50">
        <f>SUM(F169:F170)</f>
        <v>23807.440000000002</v>
      </c>
      <c r="G171" s="50">
        <f>SUM(G168:G170)</f>
        <v>1190.3725</v>
      </c>
      <c r="H171" s="50">
        <f>SUM(H168:H170)</f>
        <v>1190.3725</v>
      </c>
      <c r="I171" s="50">
        <f>SUM(I168:I170)</f>
        <v>1190.3725</v>
      </c>
      <c r="J171" s="50">
        <f>J169+J170</f>
        <v>20236.322500000002</v>
      </c>
    </row>
    <row r="172" spans="1:10" ht="12.75">
      <c r="A172" s="209">
        <v>32</v>
      </c>
      <c r="B172" s="211" t="s">
        <v>121</v>
      </c>
      <c r="C172" s="69" t="s">
        <v>122</v>
      </c>
      <c r="D172" s="53" t="s">
        <v>29</v>
      </c>
      <c r="E172" s="53">
        <v>1.8</v>
      </c>
      <c r="F172" s="54">
        <v>10800</v>
      </c>
      <c r="G172" s="53"/>
      <c r="H172" s="54">
        <v>10800</v>
      </c>
      <c r="I172" s="54"/>
      <c r="J172" s="71"/>
    </row>
    <row r="173" spans="1:10" ht="12.75">
      <c r="A173" s="210"/>
      <c r="B173" s="207"/>
      <c r="C173" s="72" t="s">
        <v>123</v>
      </c>
      <c r="D173" s="42" t="s">
        <v>29</v>
      </c>
      <c r="E173" s="42">
        <v>2</v>
      </c>
      <c r="F173" s="61">
        <v>5140.12</v>
      </c>
      <c r="G173" s="42"/>
      <c r="H173" s="42"/>
      <c r="I173" s="61">
        <v>5140.12</v>
      </c>
      <c r="J173" s="45"/>
    </row>
    <row r="174" spans="1:10" ht="12.75">
      <c r="A174" s="212"/>
      <c r="B174" s="208"/>
      <c r="C174" s="72" t="s">
        <v>124</v>
      </c>
      <c r="D174" s="42" t="s">
        <v>17</v>
      </c>
      <c r="E174" s="42">
        <v>25</v>
      </c>
      <c r="F174" s="61">
        <f>F175-F172-F173</f>
        <v>26789.12</v>
      </c>
      <c r="G174" s="42"/>
      <c r="H174" s="61">
        <v>26789.12</v>
      </c>
      <c r="I174" s="61"/>
      <c r="J174" s="45"/>
    </row>
    <row r="175" spans="1:10" ht="12.75">
      <c r="A175" s="62"/>
      <c r="B175" s="23" t="s">
        <v>22</v>
      </c>
      <c r="C175" s="63"/>
      <c r="D175" s="42"/>
      <c r="E175" s="42"/>
      <c r="F175" s="43">
        <v>42729.24</v>
      </c>
      <c r="G175" s="42"/>
      <c r="H175" s="43">
        <f>H174+H172</f>
        <v>37589.119999999995</v>
      </c>
      <c r="I175" s="43">
        <f>I173</f>
        <v>5140.12</v>
      </c>
      <c r="J175" s="45"/>
    </row>
    <row r="176" spans="1:10" ht="12.75">
      <c r="A176" s="62"/>
      <c r="B176" s="199" t="s">
        <v>23</v>
      </c>
      <c r="C176" s="200"/>
      <c r="D176" s="42" t="s">
        <v>64</v>
      </c>
      <c r="E176" s="42"/>
      <c r="F176" s="61">
        <v>10682.31</v>
      </c>
      <c r="G176" s="61">
        <f>F176/4</f>
        <v>2670.5775</v>
      </c>
      <c r="H176" s="61">
        <f>G176</f>
        <v>2670.5775</v>
      </c>
      <c r="I176" s="61">
        <f>H176</f>
        <v>2670.5775</v>
      </c>
      <c r="J176" s="66">
        <f>I176</f>
        <v>2670.5775</v>
      </c>
    </row>
    <row r="177" spans="1:10" ht="13.5" thickBot="1">
      <c r="A177" s="48"/>
      <c r="B177" s="31" t="s">
        <v>25</v>
      </c>
      <c r="C177" s="169"/>
      <c r="D177" s="98"/>
      <c r="E177" s="98"/>
      <c r="F177" s="50">
        <f>SUM(F175:F176)</f>
        <v>53411.549999999996</v>
      </c>
      <c r="G177" s="50">
        <f>SUM(G172:G176)</f>
        <v>2670.5775</v>
      </c>
      <c r="H177" s="50">
        <f>H175+H176</f>
        <v>40259.697499999995</v>
      </c>
      <c r="I177" s="50">
        <f>I175+I176</f>
        <v>7810.6975</v>
      </c>
      <c r="J177" s="51">
        <f>SUM(J172:J176)</f>
        <v>2670.5775</v>
      </c>
    </row>
    <row r="178" spans="1:10" ht="14.25">
      <c r="A178" s="74">
        <v>33</v>
      </c>
      <c r="B178" s="15" t="s">
        <v>125</v>
      </c>
      <c r="C178" s="11"/>
      <c r="D178" s="53"/>
      <c r="E178" s="53"/>
      <c r="F178" s="54"/>
      <c r="G178" s="88"/>
      <c r="H178" s="88"/>
      <c r="I178" s="88"/>
      <c r="J178" s="54"/>
    </row>
    <row r="179" spans="1:10" ht="12.75">
      <c r="A179" s="41"/>
      <c r="B179" s="23" t="s">
        <v>22</v>
      </c>
      <c r="C179" s="63"/>
      <c r="D179" s="42"/>
      <c r="E179" s="42"/>
      <c r="F179" s="43">
        <f>F178</f>
        <v>0</v>
      </c>
      <c r="G179" s="43"/>
      <c r="H179" s="43"/>
      <c r="I179" s="43"/>
      <c r="J179" s="65"/>
    </row>
    <row r="180" spans="1:10" ht="12.75">
      <c r="A180" s="41"/>
      <c r="B180" s="199" t="s">
        <v>23</v>
      </c>
      <c r="C180" s="200"/>
      <c r="D180" s="42"/>
      <c r="E180" s="42"/>
      <c r="F180" s="61">
        <v>2196.56</v>
      </c>
      <c r="G180" s="61">
        <f>F180/4</f>
        <v>549.14</v>
      </c>
      <c r="H180" s="61">
        <f>G180</f>
        <v>549.14</v>
      </c>
      <c r="I180" s="61">
        <f>H180</f>
        <v>549.14</v>
      </c>
      <c r="J180" s="66">
        <f>I180</f>
        <v>549.14</v>
      </c>
    </row>
    <row r="181" spans="1:10" ht="13.5" thickBot="1">
      <c r="A181" s="48"/>
      <c r="B181" s="31" t="s">
        <v>25</v>
      </c>
      <c r="C181" s="169"/>
      <c r="D181" s="98"/>
      <c r="E181" s="98"/>
      <c r="F181" s="50">
        <f>F179+F180</f>
        <v>2196.56</v>
      </c>
      <c r="G181" s="50">
        <f>G180</f>
        <v>549.14</v>
      </c>
      <c r="H181" s="50">
        <f>H180</f>
        <v>549.14</v>
      </c>
      <c r="I181" s="50">
        <f>I180</f>
        <v>549.14</v>
      </c>
      <c r="J181" s="51">
        <f>J179+J180</f>
        <v>549.14</v>
      </c>
    </row>
    <row r="182" spans="1:10" ht="36.75" customHeight="1">
      <c r="A182" s="161">
        <v>34</v>
      </c>
      <c r="B182" s="15" t="s">
        <v>126</v>
      </c>
      <c r="C182" s="116" t="s">
        <v>127</v>
      </c>
      <c r="D182" s="28" t="s">
        <v>17</v>
      </c>
      <c r="E182" s="28">
        <v>1.5</v>
      </c>
      <c r="F182" s="46">
        <v>6364.5</v>
      </c>
      <c r="G182" s="46"/>
      <c r="H182" s="46">
        <v>6364.5</v>
      </c>
      <c r="I182" s="46"/>
      <c r="J182" s="46"/>
    </row>
    <row r="183" spans="1:10" ht="14.25">
      <c r="A183" s="161"/>
      <c r="B183" s="15"/>
      <c r="C183" s="72" t="s">
        <v>123</v>
      </c>
      <c r="D183" s="42" t="s">
        <v>29</v>
      </c>
      <c r="E183" s="28">
        <v>4</v>
      </c>
      <c r="F183" s="46">
        <v>10280.24</v>
      </c>
      <c r="G183" s="46"/>
      <c r="H183" s="46"/>
      <c r="I183" s="46"/>
      <c r="J183" s="46">
        <v>10280.24</v>
      </c>
    </row>
    <row r="184" spans="1:10" ht="12.75">
      <c r="A184" s="24"/>
      <c r="B184" s="23" t="s">
        <v>22</v>
      </c>
      <c r="C184" s="63"/>
      <c r="D184" s="42"/>
      <c r="E184" s="42"/>
      <c r="F184" s="43">
        <v>16644.74</v>
      </c>
      <c r="G184" s="61"/>
      <c r="H184" s="43">
        <f>H182</f>
        <v>6364.5</v>
      </c>
      <c r="I184" s="61"/>
      <c r="J184" s="43">
        <f>J183</f>
        <v>10280.24</v>
      </c>
    </row>
    <row r="185" spans="1:10" ht="12.75">
      <c r="A185" s="24"/>
      <c r="B185" s="199" t="s">
        <v>23</v>
      </c>
      <c r="C185" s="200"/>
      <c r="D185" s="42" t="s">
        <v>64</v>
      </c>
      <c r="E185" s="42"/>
      <c r="F185" s="61">
        <v>4161.19</v>
      </c>
      <c r="G185" s="61">
        <f>F185/4</f>
        <v>1040.2975</v>
      </c>
      <c r="H185" s="61">
        <f>G185</f>
        <v>1040.2975</v>
      </c>
      <c r="I185" s="61">
        <f>H185</f>
        <v>1040.2975</v>
      </c>
      <c r="J185" s="61">
        <f>I185</f>
        <v>1040.2975</v>
      </c>
    </row>
    <row r="186" spans="1:10" ht="13.5" thickBot="1">
      <c r="A186" s="130"/>
      <c r="B186" s="31" t="s">
        <v>25</v>
      </c>
      <c r="C186" s="169"/>
      <c r="D186" s="98"/>
      <c r="E186" s="98"/>
      <c r="F186" s="50">
        <f>SUM(F184:F185)</f>
        <v>20805.93</v>
      </c>
      <c r="G186" s="50">
        <f>SUM(G182:G185)</f>
        <v>1040.2975</v>
      </c>
      <c r="H186" s="50">
        <f>H184+H185</f>
        <v>7404.7975</v>
      </c>
      <c r="I186" s="50">
        <f>SUM(I182:I185)</f>
        <v>1040.2975</v>
      </c>
      <c r="J186" s="50">
        <f>J184+J185</f>
        <v>11320.5375</v>
      </c>
    </row>
    <row r="187" spans="1:10" ht="68.25" customHeight="1">
      <c r="A187" s="161">
        <v>35</v>
      </c>
      <c r="B187" s="15" t="s">
        <v>128</v>
      </c>
      <c r="C187" s="116" t="s">
        <v>129</v>
      </c>
      <c r="D187" s="28" t="s">
        <v>17</v>
      </c>
      <c r="E187" s="28">
        <v>54.5</v>
      </c>
      <c r="F187" s="46">
        <v>26286.86</v>
      </c>
      <c r="G187" s="46"/>
      <c r="H187" s="46">
        <v>26286.86</v>
      </c>
      <c r="I187" s="46"/>
      <c r="J187" s="46"/>
    </row>
    <row r="188" spans="1:10" ht="12.75">
      <c r="A188" s="24"/>
      <c r="B188" s="23" t="s">
        <v>22</v>
      </c>
      <c r="C188" s="63"/>
      <c r="D188" s="42"/>
      <c r="E188" s="42"/>
      <c r="F188" s="43">
        <f>SUM(F187:F187)</f>
        <v>26286.86</v>
      </c>
      <c r="G188" s="61"/>
      <c r="H188" s="43">
        <f>H187</f>
        <v>26286.86</v>
      </c>
      <c r="I188" s="61"/>
      <c r="J188" s="61"/>
    </row>
    <row r="189" spans="1:10" ht="12.75">
      <c r="A189" s="24"/>
      <c r="B189" s="199" t="s">
        <v>23</v>
      </c>
      <c r="C189" s="200"/>
      <c r="D189" s="42" t="s">
        <v>64</v>
      </c>
      <c r="E189" s="42"/>
      <c r="F189" s="61">
        <v>6571.71</v>
      </c>
      <c r="G189" s="61">
        <f>F189/4</f>
        <v>1642.9275</v>
      </c>
      <c r="H189" s="61">
        <f>G189</f>
        <v>1642.9275</v>
      </c>
      <c r="I189" s="61">
        <f>H189</f>
        <v>1642.9275</v>
      </c>
      <c r="J189" s="61">
        <f>I189</f>
        <v>1642.9275</v>
      </c>
    </row>
    <row r="190" spans="1:10" ht="13.5" thickBot="1">
      <c r="A190" s="130"/>
      <c r="B190" s="31" t="s">
        <v>25</v>
      </c>
      <c r="C190" s="169"/>
      <c r="D190" s="98"/>
      <c r="E190" s="98"/>
      <c r="F190" s="50">
        <f>SUM(F188:F189)</f>
        <v>32858.57</v>
      </c>
      <c r="G190" s="50">
        <f>SUM(G187:G189)</f>
        <v>1642.9275</v>
      </c>
      <c r="H190" s="50">
        <f>H188+H189</f>
        <v>27929.787500000002</v>
      </c>
      <c r="I190" s="50">
        <f>SUM(I188:I189)</f>
        <v>1642.9275</v>
      </c>
      <c r="J190" s="50">
        <f>SUM(J188:J189)</f>
        <v>1642.9275</v>
      </c>
    </row>
    <row r="191" spans="1:10" ht="72.75" customHeight="1">
      <c r="A191" s="161">
        <v>36</v>
      </c>
      <c r="B191" s="15" t="s">
        <v>130</v>
      </c>
      <c r="C191" s="116" t="s">
        <v>131</v>
      </c>
      <c r="D191" s="28" t="s">
        <v>29</v>
      </c>
      <c r="E191" s="28">
        <v>143.83</v>
      </c>
      <c r="F191" s="46">
        <v>18680.31</v>
      </c>
      <c r="G191" s="46"/>
      <c r="H191" s="46"/>
      <c r="I191" s="46">
        <v>18680.31</v>
      </c>
      <c r="J191" s="46"/>
    </row>
    <row r="192" spans="1:10" ht="12.75">
      <c r="A192" s="24"/>
      <c r="B192" s="23" t="s">
        <v>22</v>
      </c>
      <c r="C192" s="63"/>
      <c r="D192" s="42"/>
      <c r="E192" s="42"/>
      <c r="F192" s="43">
        <v>18680.31</v>
      </c>
      <c r="G192" s="61"/>
      <c r="H192" s="61"/>
      <c r="I192" s="43">
        <f>I191</f>
        <v>18680.31</v>
      </c>
      <c r="J192" s="61"/>
    </row>
    <row r="193" spans="1:10" ht="12.75">
      <c r="A193" s="24"/>
      <c r="B193" s="199" t="s">
        <v>23</v>
      </c>
      <c r="C193" s="200"/>
      <c r="D193" s="42" t="s">
        <v>64</v>
      </c>
      <c r="E193" s="42"/>
      <c r="F193" s="61">
        <v>4670.08</v>
      </c>
      <c r="G193" s="61">
        <f>F193/4</f>
        <v>1167.52</v>
      </c>
      <c r="H193" s="61">
        <f>G193</f>
        <v>1167.52</v>
      </c>
      <c r="I193" s="61">
        <f>H193</f>
        <v>1167.52</v>
      </c>
      <c r="J193" s="61">
        <f>I193</f>
        <v>1167.52</v>
      </c>
    </row>
    <row r="194" spans="1:10" ht="13.5" thickBot="1">
      <c r="A194" s="130"/>
      <c r="B194" s="31" t="s">
        <v>25</v>
      </c>
      <c r="C194" s="169"/>
      <c r="D194" s="98"/>
      <c r="E194" s="98"/>
      <c r="F194" s="50">
        <f>SUM(F192:F193)</f>
        <v>23350.39</v>
      </c>
      <c r="G194" s="50">
        <f>SUM(G191:G193)</f>
        <v>1167.52</v>
      </c>
      <c r="H194" s="50">
        <f>SUM(H192:H193)</f>
        <v>1167.52</v>
      </c>
      <c r="I194" s="50">
        <f>I192+I193</f>
        <v>19847.83</v>
      </c>
      <c r="J194" s="50">
        <f>SUM(J192:J193)</f>
        <v>1167.52</v>
      </c>
    </row>
    <row r="195" spans="1:10" ht="14.25">
      <c r="A195" s="161">
        <v>37</v>
      </c>
      <c r="B195" s="15" t="s">
        <v>132</v>
      </c>
      <c r="C195" s="27" t="s">
        <v>103</v>
      </c>
      <c r="D195" s="28" t="s">
        <v>29</v>
      </c>
      <c r="E195" s="28">
        <v>30</v>
      </c>
      <c r="F195" s="46">
        <v>19084.15</v>
      </c>
      <c r="G195" s="46"/>
      <c r="H195" s="46"/>
      <c r="I195" s="46">
        <v>19084.15</v>
      </c>
      <c r="J195" s="46"/>
    </row>
    <row r="196" spans="1:10" ht="12.75">
      <c r="A196" s="24"/>
      <c r="B196" s="23" t="s">
        <v>22</v>
      </c>
      <c r="C196" s="63"/>
      <c r="D196" s="42"/>
      <c r="E196" s="42"/>
      <c r="F196" s="43">
        <f>F195</f>
        <v>19084.15</v>
      </c>
      <c r="G196" s="61"/>
      <c r="H196" s="61"/>
      <c r="I196" s="43">
        <f>I195</f>
        <v>19084.15</v>
      </c>
      <c r="J196" s="61"/>
    </row>
    <row r="197" spans="1:10" ht="12.75">
      <c r="A197" s="24"/>
      <c r="B197" s="199" t="s">
        <v>23</v>
      </c>
      <c r="C197" s="200"/>
      <c r="D197" s="42" t="s">
        <v>64</v>
      </c>
      <c r="E197" s="42"/>
      <c r="F197" s="61">
        <v>4771.04</v>
      </c>
      <c r="G197" s="61">
        <f>F197/4</f>
        <v>1192.76</v>
      </c>
      <c r="H197" s="61">
        <f>G197</f>
        <v>1192.76</v>
      </c>
      <c r="I197" s="61">
        <f>H197</f>
        <v>1192.76</v>
      </c>
      <c r="J197" s="61">
        <f>I197</f>
        <v>1192.76</v>
      </c>
    </row>
    <row r="198" spans="1:10" ht="13.5" thickBot="1">
      <c r="A198" s="130"/>
      <c r="B198" s="31" t="s">
        <v>25</v>
      </c>
      <c r="C198" s="169"/>
      <c r="D198" s="98"/>
      <c r="E198" s="98"/>
      <c r="F198" s="50">
        <f>SUM(F196:F197)</f>
        <v>23855.190000000002</v>
      </c>
      <c r="G198" s="50">
        <f>SUM(G195:G197)</f>
        <v>1192.76</v>
      </c>
      <c r="H198" s="50">
        <f>SUM(H195:H197)</f>
        <v>1192.76</v>
      </c>
      <c r="I198" s="50">
        <f>I196+I197</f>
        <v>20276.91</v>
      </c>
      <c r="J198" s="50">
        <f>SUM(J195:J197)</f>
        <v>1192.76</v>
      </c>
    </row>
    <row r="199" spans="1:10" ht="87" customHeight="1">
      <c r="A199" s="161">
        <v>38</v>
      </c>
      <c r="B199" s="15" t="s">
        <v>133</v>
      </c>
      <c r="C199" s="56" t="s">
        <v>134</v>
      </c>
      <c r="D199" s="28" t="s">
        <v>29</v>
      </c>
      <c r="E199" s="28">
        <v>4.3</v>
      </c>
      <c r="F199" s="46">
        <f>F200</f>
        <v>18964.09</v>
      </c>
      <c r="G199" s="28"/>
      <c r="H199" s="28"/>
      <c r="I199" s="46">
        <v>18964.09</v>
      </c>
      <c r="J199" s="28"/>
    </row>
    <row r="200" spans="1:10" ht="12.75">
      <c r="A200" s="24"/>
      <c r="B200" s="23" t="s">
        <v>22</v>
      </c>
      <c r="C200" s="63"/>
      <c r="D200" s="42"/>
      <c r="E200" s="42"/>
      <c r="F200" s="43">
        <v>18964.09</v>
      </c>
      <c r="G200" s="61"/>
      <c r="H200" s="61"/>
      <c r="I200" s="43">
        <f>I199</f>
        <v>18964.09</v>
      </c>
      <c r="J200" s="42"/>
    </row>
    <row r="201" spans="1:10" ht="12.75">
      <c r="A201" s="24"/>
      <c r="B201" s="199" t="s">
        <v>23</v>
      </c>
      <c r="C201" s="200"/>
      <c r="D201" s="42" t="s">
        <v>64</v>
      </c>
      <c r="E201" s="42"/>
      <c r="F201" s="61">
        <v>4741.02</v>
      </c>
      <c r="G201" s="61">
        <f>F201/4</f>
        <v>1185.255</v>
      </c>
      <c r="H201" s="61">
        <f>G201</f>
        <v>1185.255</v>
      </c>
      <c r="I201" s="61">
        <f>G201</f>
        <v>1185.255</v>
      </c>
      <c r="J201" s="61">
        <f>G201</f>
        <v>1185.255</v>
      </c>
    </row>
    <row r="202" spans="1:10" ht="13.5" thickBot="1">
      <c r="A202" s="128"/>
      <c r="B202" s="143" t="s">
        <v>25</v>
      </c>
      <c r="C202" s="164"/>
      <c r="D202" s="165"/>
      <c r="E202" s="165"/>
      <c r="F202" s="166">
        <f>SUM(F200:F201)</f>
        <v>23705.11</v>
      </c>
      <c r="G202" s="166">
        <f>SUM(G199:G201)</f>
        <v>1185.255</v>
      </c>
      <c r="H202" s="166">
        <f>SUM(H200:H201)</f>
        <v>1185.255</v>
      </c>
      <c r="I202" s="166">
        <f>I200+I201</f>
        <v>20149.345</v>
      </c>
      <c r="J202" s="166">
        <f>SUM(J200:J201)</f>
        <v>1185.255</v>
      </c>
    </row>
    <row r="203" spans="1:10" ht="17.25" customHeight="1">
      <c r="A203" s="209">
        <v>39</v>
      </c>
      <c r="B203" s="211" t="s">
        <v>135</v>
      </c>
      <c r="C203" s="52" t="s">
        <v>136</v>
      </c>
      <c r="D203" s="53" t="s">
        <v>17</v>
      </c>
      <c r="E203" s="53">
        <v>24</v>
      </c>
      <c r="F203" s="54">
        <f>F205-F204</f>
        <v>25990.49</v>
      </c>
      <c r="G203" s="54">
        <v>25990.49</v>
      </c>
      <c r="H203" s="54"/>
      <c r="I203" s="54"/>
      <c r="J203" s="71"/>
    </row>
    <row r="204" spans="1:10" ht="41.25" customHeight="1">
      <c r="A204" s="210"/>
      <c r="B204" s="207"/>
      <c r="C204" s="56" t="s">
        <v>137</v>
      </c>
      <c r="D204" s="28" t="s">
        <v>21</v>
      </c>
      <c r="E204" s="28">
        <v>4</v>
      </c>
      <c r="F204" s="46">
        <v>5185</v>
      </c>
      <c r="G204" s="46"/>
      <c r="H204" s="46">
        <v>5185</v>
      </c>
      <c r="I204" s="46"/>
      <c r="J204" s="47"/>
    </row>
    <row r="205" spans="1:10" ht="12.75">
      <c r="A205" s="62"/>
      <c r="B205" s="23" t="s">
        <v>22</v>
      </c>
      <c r="C205" s="63"/>
      <c r="D205" s="42"/>
      <c r="E205" s="42"/>
      <c r="F205" s="43">
        <v>31175.49</v>
      </c>
      <c r="G205" s="43">
        <f>G203</f>
        <v>25990.49</v>
      </c>
      <c r="H205" s="43">
        <f>H204</f>
        <v>5185</v>
      </c>
      <c r="I205" s="42"/>
      <c r="J205" s="45"/>
    </row>
    <row r="206" spans="1:10" ht="12.75">
      <c r="A206" s="62"/>
      <c r="B206" s="199" t="s">
        <v>23</v>
      </c>
      <c r="C206" s="200"/>
      <c r="D206" s="42" t="s">
        <v>64</v>
      </c>
      <c r="E206" s="42"/>
      <c r="F206" s="61">
        <v>7793.87</v>
      </c>
      <c r="G206" s="61">
        <f>F206/4</f>
        <v>1948.4675</v>
      </c>
      <c r="H206" s="61">
        <f>G206</f>
        <v>1948.4675</v>
      </c>
      <c r="I206" s="61">
        <f>G206</f>
        <v>1948.4675</v>
      </c>
      <c r="J206" s="66">
        <f>G206</f>
        <v>1948.4675</v>
      </c>
    </row>
    <row r="207" spans="1:10" ht="13.5" thickBot="1">
      <c r="A207" s="48"/>
      <c r="B207" s="31" t="s">
        <v>25</v>
      </c>
      <c r="C207" s="32"/>
      <c r="D207" s="49"/>
      <c r="E207" s="49"/>
      <c r="F207" s="50">
        <f>SUM(F205:F206)</f>
        <v>38969.36</v>
      </c>
      <c r="G207" s="50">
        <f>SUM(G205:G206)</f>
        <v>27938.9575</v>
      </c>
      <c r="H207" s="50">
        <f>SUM(H205:H206)</f>
        <v>7133.4675</v>
      </c>
      <c r="I207" s="50">
        <f>SUM(I205:I206)</f>
        <v>1948.4675</v>
      </c>
      <c r="J207" s="51">
        <f>SUM(J205:J206)</f>
        <v>1948.4675</v>
      </c>
    </row>
    <row r="208" spans="1:10" ht="37.5" customHeight="1">
      <c r="A208" s="204">
        <v>40</v>
      </c>
      <c r="B208" s="207" t="s">
        <v>138</v>
      </c>
      <c r="C208" s="56" t="s">
        <v>139</v>
      </c>
      <c r="D208" s="28" t="s">
        <v>21</v>
      </c>
      <c r="E208" s="28">
        <v>6</v>
      </c>
      <c r="F208" s="46">
        <v>5829.12</v>
      </c>
      <c r="G208" s="46">
        <v>5829.12</v>
      </c>
      <c r="H208" s="28"/>
      <c r="I208" s="46"/>
      <c r="J208" s="46"/>
    </row>
    <row r="209" spans="1:10" ht="18.75" customHeight="1">
      <c r="A209" s="205"/>
      <c r="B209" s="207"/>
      <c r="C209" s="72" t="s">
        <v>140</v>
      </c>
      <c r="D209" s="42" t="s">
        <v>17</v>
      </c>
      <c r="E209" s="42">
        <v>45.6</v>
      </c>
      <c r="F209" s="61">
        <v>19831.68</v>
      </c>
      <c r="G209" s="42"/>
      <c r="H209" s="61">
        <v>19831.68</v>
      </c>
      <c r="I209" s="61"/>
      <c r="J209" s="61"/>
    </row>
    <row r="210" spans="1:10" ht="12.75">
      <c r="A210" s="24"/>
      <c r="B210" s="23" t="s">
        <v>22</v>
      </c>
      <c r="C210" s="63"/>
      <c r="D210" s="42"/>
      <c r="E210" s="42"/>
      <c r="F210" s="43">
        <v>25660.8</v>
      </c>
      <c r="G210" s="43">
        <f>G208</f>
        <v>5829.12</v>
      </c>
      <c r="H210" s="43">
        <f>H209</f>
        <v>19831.68</v>
      </c>
      <c r="I210" s="61"/>
      <c r="J210" s="42"/>
    </row>
    <row r="211" spans="1:10" ht="12.75">
      <c r="A211" s="24"/>
      <c r="B211" s="199" t="s">
        <v>23</v>
      </c>
      <c r="C211" s="200"/>
      <c r="D211" s="42" t="s">
        <v>64</v>
      </c>
      <c r="E211" s="42"/>
      <c r="F211" s="61">
        <v>6415.2</v>
      </c>
      <c r="G211" s="61">
        <f>F211/4</f>
        <v>1603.8</v>
      </c>
      <c r="H211" s="61">
        <f>G211</f>
        <v>1603.8</v>
      </c>
      <c r="I211" s="61">
        <f>G211</f>
        <v>1603.8</v>
      </c>
      <c r="J211" s="61">
        <f>G211</f>
        <v>1603.8</v>
      </c>
    </row>
    <row r="212" spans="1:10" ht="13.5" thickBot="1">
      <c r="A212" s="130"/>
      <c r="B212" s="31" t="s">
        <v>25</v>
      </c>
      <c r="C212" s="32"/>
      <c r="D212" s="49"/>
      <c r="E212" s="49"/>
      <c r="F212" s="50">
        <f>SUM(F210:F211)</f>
        <v>32076</v>
      </c>
      <c r="G212" s="50">
        <f>G210+G211</f>
        <v>7432.92</v>
      </c>
      <c r="H212" s="50">
        <f>H210+H211</f>
        <v>21435.48</v>
      </c>
      <c r="I212" s="50">
        <f>SUM(I208:I211)</f>
        <v>1603.8</v>
      </c>
      <c r="J212" s="50">
        <f>SUM(J208:J211)</f>
        <v>1603.8</v>
      </c>
    </row>
    <row r="213" spans="1:10" ht="30.75" customHeight="1">
      <c r="A213" s="161">
        <v>41</v>
      </c>
      <c r="B213" s="15" t="s">
        <v>141</v>
      </c>
      <c r="C213" s="56" t="s">
        <v>142</v>
      </c>
      <c r="D213" s="28" t="s">
        <v>29</v>
      </c>
      <c r="E213" s="28">
        <v>4.32</v>
      </c>
      <c r="F213" s="46">
        <v>18909.52</v>
      </c>
      <c r="G213" s="28"/>
      <c r="H213" s="20"/>
      <c r="I213" s="28"/>
      <c r="J213" s="46">
        <f>F213</f>
        <v>18909.52</v>
      </c>
    </row>
    <row r="214" spans="1:10" ht="12.75">
      <c r="A214" s="24"/>
      <c r="B214" s="23" t="s">
        <v>22</v>
      </c>
      <c r="C214" s="63"/>
      <c r="D214" s="42"/>
      <c r="E214" s="42"/>
      <c r="F214" s="43">
        <v>18909.52</v>
      </c>
      <c r="G214" s="42"/>
      <c r="H214" s="61"/>
      <c r="I214" s="42"/>
      <c r="J214" s="43">
        <f>J213</f>
        <v>18909.52</v>
      </c>
    </row>
    <row r="215" spans="1:10" ht="12.75">
      <c r="A215" s="24"/>
      <c r="B215" s="199" t="s">
        <v>23</v>
      </c>
      <c r="C215" s="200"/>
      <c r="D215" s="42" t="s">
        <v>64</v>
      </c>
      <c r="E215" s="42"/>
      <c r="F215" s="61">
        <v>4727.38</v>
      </c>
      <c r="G215" s="61">
        <f>F215/4</f>
        <v>1181.845</v>
      </c>
      <c r="H215" s="61">
        <f>G215</f>
        <v>1181.845</v>
      </c>
      <c r="I215" s="61">
        <f>G215</f>
        <v>1181.845</v>
      </c>
      <c r="J215" s="61">
        <f>G215</f>
        <v>1181.845</v>
      </c>
    </row>
    <row r="216" spans="1:10" ht="13.5" thickBot="1">
      <c r="A216" s="130"/>
      <c r="B216" s="31" t="s">
        <v>25</v>
      </c>
      <c r="C216" s="32"/>
      <c r="D216" s="49"/>
      <c r="E216" s="49"/>
      <c r="F216" s="50">
        <f>SUM(F214:F215)</f>
        <v>23636.9</v>
      </c>
      <c r="G216" s="50">
        <f>SUM(G213:G215)</f>
        <v>1181.845</v>
      </c>
      <c r="H216" s="50">
        <f>SUM(H213:H215)</f>
        <v>1181.845</v>
      </c>
      <c r="I216" s="50">
        <f>SUM(I213:I215)</f>
        <v>1181.845</v>
      </c>
      <c r="J216" s="50">
        <f>J214+J215</f>
        <v>20091.365</v>
      </c>
    </row>
    <row r="217" spans="1:10" ht="14.25">
      <c r="A217" s="161">
        <v>42</v>
      </c>
      <c r="B217" s="15" t="s">
        <v>143</v>
      </c>
      <c r="C217" s="70" t="s">
        <v>109</v>
      </c>
      <c r="D217" s="28" t="s">
        <v>17</v>
      </c>
      <c r="E217" s="28">
        <v>2</v>
      </c>
      <c r="F217" s="46">
        <v>2794.98</v>
      </c>
      <c r="G217" s="86"/>
      <c r="H217" s="46">
        <v>2794.98</v>
      </c>
      <c r="I217" s="46"/>
      <c r="J217" s="86"/>
    </row>
    <row r="218" spans="1:10" ht="12.75">
      <c r="A218" s="24"/>
      <c r="B218" s="23" t="s">
        <v>22</v>
      </c>
      <c r="C218" s="63"/>
      <c r="D218" s="42"/>
      <c r="E218" s="42"/>
      <c r="F218" s="43">
        <v>2794.98</v>
      </c>
      <c r="G218" s="43"/>
      <c r="H218" s="43">
        <f>H217</f>
        <v>2794.98</v>
      </c>
      <c r="I218" s="61"/>
      <c r="J218" s="43"/>
    </row>
    <row r="219" spans="1:10" ht="12.75">
      <c r="A219" s="24"/>
      <c r="B219" s="199" t="s">
        <v>23</v>
      </c>
      <c r="C219" s="200"/>
      <c r="D219" s="42" t="s">
        <v>64</v>
      </c>
      <c r="E219" s="44"/>
      <c r="F219" s="61">
        <v>698.74</v>
      </c>
      <c r="G219" s="61">
        <f>F219/4</f>
        <v>174.685</v>
      </c>
      <c r="H219" s="61">
        <f>G219</f>
        <v>174.685</v>
      </c>
      <c r="I219" s="61">
        <f>H219</f>
        <v>174.685</v>
      </c>
      <c r="J219" s="61">
        <f>I219</f>
        <v>174.685</v>
      </c>
    </row>
    <row r="220" spans="1:10" ht="13.5" thickBot="1">
      <c r="A220" s="130"/>
      <c r="B220" s="31" t="s">
        <v>25</v>
      </c>
      <c r="C220" s="32"/>
      <c r="D220" s="49"/>
      <c r="E220" s="49"/>
      <c r="F220" s="50">
        <f>SUM(F218:F219)</f>
        <v>3493.7200000000003</v>
      </c>
      <c r="G220" s="50">
        <f>SUM(G217:G219)</f>
        <v>174.685</v>
      </c>
      <c r="H220" s="50">
        <f>H218+H219</f>
        <v>2969.665</v>
      </c>
      <c r="I220" s="50">
        <f>SUM(I217:I219)</f>
        <v>174.685</v>
      </c>
      <c r="J220" s="50">
        <f>SUM(J217:J219)</f>
        <v>174.685</v>
      </c>
    </row>
    <row r="221" spans="1:10" ht="14.25">
      <c r="A221" s="161">
        <v>43</v>
      </c>
      <c r="B221" s="15" t="s">
        <v>144</v>
      </c>
      <c r="C221" s="70"/>
      <c r="D221" s="28"/>
      <c r="E221" s="28"/>
      <c r="F221" s="46"/>
      <c r="G221" s="86"/>
      <c r="H221" s="46"/>
      <c r="I221" s="86"/>
      <c r="J221" s="86"/>
    </row>
    <row r="222" spans="1:10" ht="12.75">
      <c r="A222" s="24"/>
      <c r="B222" s="23" t="s">
        <v>22</v>
      </c>
      <c r="C222" s="63"/>
      <c r="D222" s="42"/>
      <c r="E222" s="42"/>
      <c r="F222" s="43">
        <v>0</v>
      </c>
      <c r="G222" s="43"/>
      <c r="H222" s="61"/>
      <c r="I222" s="43"/>
      <c r="J222" s="43"/>
    </row>
    <row r="223" spans="1:10" ht="12.75">
      <c r="A223" s="24"/>
      <c r="B223" s="199" t="s">
        <v>23</v>
      </c>
      <c r="C223" s="200"/>
      <c r="D223" s="42" t="s">
        <v>64</v>
      </c>
      <c r="E223" s="44"/>
      <c r="F223" s="61">
        <v>4779.22</v>
      </c>
      <c r="G223" s="61">
        <f>F223/4</f>
        <v>1194.805</v>
      </c>
      <c r="H223" s="61">
        <f>G223</f>
        <v>1194.805</v>
      </c>
      <c r="I223" s="61">
        <f>H223</f>
        <v>1194.805</v>
      </c>
      <c r="J223" s="61">
        <f>I223</f>
        <v>1194.805</v>
      </c>
    </row>
    <row r="224" spans="1:10" ht="13.5" thickBot="1">
      <c r="A224" s="130"/>
      <c r="B224" s="31" t="s">
        <v>25</v>
      </c>
      <c r="C224" s="32"/>
      <c r="D224" s="49"/>
      <c r="E224" s="49"/>
      <c r="F224" s="50">
        <f>SUM(F222:F223)</f>
        <v>4779.22</v>
      </c>
      <c r="G224" s="50">
        <f>SUM(G221:G223)</f>
        <v>1194.805</v>
      </c>
      <c r="H224" s="50">
        <f>SUM(H221:H223)</f>
        <v>1194.805</v>
      </c>
      <c r="I224" s="50">
        <f>SUM(I221:I223)</f>
        <v>1194.805</v>
      </c>
      <c r="J224" s="50">
        <f>SUM(J221:J223)</f>
        <v>1194.805</v>
      </c>
    </row>
    <row r="225" spans="1:10" ht="12.75">
      <c r="A225" s="204">
        <v>44</v>
      </c>
      <c r="B225" s="207" t="s">
        <v>145</v>
      </c>
      <c r="C225" s="70" t="s">
        <v>95</v>
      </c>
      <c r="D225" s="28" t="s">
        <v>29</v>
      </c>
      <c r="E225" s="28">
        <v>5.67</v>
      </c>
      <c r="F225" s="46">
        <v>22922.55</v>
      </c>
      <c r="G225" s="86"/>
      <c r="H225" s="46"/>
      <c r="I225" s="86"/>
      <c r="J225" s="46">
        <v>22922.55</v>
      </c>
    </row>
    <row r="226" spans="1:10" ht="31.5" customHeight="1">
      <c r="A226" s="205"/>
      <c r="B226" s="207"/>
      <c r="C226" s="56" t="s">
        <v>146</v>
      </c>
      <c r="D226" s="28" t="s">
        <v>21</v>
      </c>
      <c r="E226" s="28">
        <v>2</v>
      </c>
      <c r="F226" s="46">
        <f>F228-F225-F227</f>
        <v>8443.939999999999</v>
      </c>
      <c r="G226" s="86"/>
      <c r="H226" s="46">
        <v>8443.94</v>
      </c>
      <c r="I226" s="86"/>
      <c r="J226" s="86"/>
    </row>
    <row r="227" spans="1:10" ht="12.75">
      <c r="A227" s="206"/>
      <c r="B227" s="208"/>
      <c r="C227" s="72" t="s">
        <v>147</v>
      </c>
      <c r="D227" s="42" t="s">
        <v>29</v>
      </c>
      <c r="E227" s="42">
        <v>5.94</v>
      </c>
      <c r="F227" s="61">
        <v>3200</v>
      </c>
      <c r="G227" s="42"/>
      <c r="H227" s="42"/>
      <c r="I227" s="61"/>
      <c r="J227" s="61">
        <v>3200</v>
      </c>
    </row>
    <row r="228" spans="1:10" ht="12.75">
      <c r="A228" s="24"/>
      <c r="B228" s="23" t="s">
        <v>22</v>
      </c>
      <c r="C228" s="63"/>
      <c r="D228" s="42"/>
      <c r="E228" s="42"/>
      <c r="F228" s="43">
        <v>34566.49</v>
      </c>
      <c r="G228" s="42"/>
      <c r="H228" s="43">
        <f>H226</f>
        <v>8443.94</v>
      </c>
      <c r="I228" s="61"/>
      <c r="J228" s="43">
        <f>J225+J227</f>
        <v>26122.55</v>
      </c>
    </row>
    <row r="229" spans="1:10" ht="12.75">
      <c r="A229" s="24"/>
      <c r="B229" s="199" t="s">
        <v>23</v>
      </c>
      <c r="C229" s="200"/>
      <c r="D229" s="42" t="s">
        <v>64</v>
      </c>
      <c r="E229" s="42"/>
      <c r="F229" s="61">
        <v>8641.62</v>
      </c>
      <c r="G229" s="61">
        <f>F229/4</f>
        <v>2160.405</v>
      </c>
      <c r="H229" s="61">
        <f>G229</f>
        <v>2160.405</v>
      </c>
      <c r="I229" s="61">
        <f>G229</f>
        <v>2160.405</v>
      </c>
      <c r="J229" s="61">
        <f>G229</f>
        <v>2160.405</v>
      </c>
    </row>
    <row r="230" spans="1:10" ht="13.5" thickBot="1">
      <c r="A230" s="130"/>
      <c r="B230" s="31" t="s">
        <v>25</v>
      </c>
      <c r="C230" s="32"/>
      <c r="D230" s="49"/>
      <c r="E230" s="49"/>
      <c r="F230" s="50">
        <f>SUM(F228:F229)</f>
        <v>43208.11</v>
      </c>
      <c r="G230" s="50">
        <f>SUM(G227:G229)</f>
        <v>2160.405</v>
      </c>
      <c r="H230" s="50">
        <f>H228+H229</f>
        <v>10604.345000000001</v>
      </c>
      <c r="I230" s="50">
        <f>SUM(I227:I229)</f>
        <v>2160.405</v>
      </c>
      <c r="J230" s="50">
        <f>J228+J229</f>
        <v>28282.954999999998</v>
      </c>
    </row>
    <row r="231" spans="1:10" ht="14.25">
      <c r="A231" s="93">
        <v>45</v>
      </c>
      <c r="B231" s="15" t="s">
        <v>148</v>
      </c>
      <c r="C231" s="70" t="s">
        <v>81</v>
      </c>
      <c r="D231" s="28" t="s">
        <v>21</v>
      </c>
      <c r="E231" s="28">
        <v>2</v>
      </c>
      <c r="F231" s="46">
        <v>33769.73</v>
      </c>
      <c r="G231" s="46"/>
      <c r="H231" s="86"/>
      <c r="I231" s="46">
        <v>33769.73</v>
      </c>
      <c r="J231" s="86"/>
    </row>
    <row r="232" spans="1:10" ht="12.75">
      <c r="A232" s="24"/>
      <c r="B232" s="23" t="s">
        <v>22</v>
      </c>
      <c r="C232" s="63"/>
      <c r="D232" s="42"/>
      <c r="E232" s="42"/>
      <c r="F232" s="43">
        <f>SUM(F231:F231)</f>
        <v>33769.73</v>
      </c>
      <c r="G232" s="43"/>
      <c r="H232" s="43"/>
      <c r="I232" s="43">
        <f>I231</f>
        <v>33769.73</v>
      </c>
      <c r="J232" s="43"/>
    </row>
    <row r="233" spans="1:10" ht="12.75">
      <c r="A233" s="24"/>
      <c r="B233" s="199" t="s">
        <v>23</v>
      </c>
      <c r="C233" s="200"/>
      <c r="D233" s="42" t="s">
        <v>64</v>
      </c>
      <c r="E233" s="42"/>
      <c r="F233" s="61">
        <v>8442.43</v>
      </c>
      <c r="G233" s="61">
        <f>F233/4</f>
        <v>2110.6075</v>
      </c>
      <c r="H233" s="61">
        <f>G233</f>
        <v>2110.6075</v>
      </c>
      <c r="I233" s="61">
        <f>G233</f>
        <v>2110.6075</v>
      </c>
      <c r="J233" s="61">
        <f>G233</f>
        <v>2110.6075</v>
      </c>
    </row>
    <row r="234" spans="1:10" ht="13.5" thickBot="1">
      <c r="A234" s="130"/>
      <c r="B234" s="31" t="s">
        <v>25</v>
      </c>
      <c r="C234" s="32"/>
      <c r="D234" s="49"/>
      <c r="E234" s="49"/>
      <c r="F234" s="50">
        <f>SUM(F232:F233)</f>
        <v>42212.16</v>
      </c>
      <c r="G234" s="50">
        <f>SUM(G231:G233)</f>
        <v>2110.6075</v>
      </c>
      <c r="H234" s="50">
        <f>SUM(H233:H233)</f>
        <v>2110.6075</v>
      </c>
      <c r="I234" s="50">
        <f>I232+I233</f>
        <v>35880.3375</v>
      </c>
      <c r="J234" s="50">
        <f>SUM(J233:J233)</f>
        <v>2110.6075</v>
      </c>
    </row>
    <row r="235" spans="1:10" ht="39" customHeight="1">
      <c r="A235" s="133">
        <v>46</v>
      </c>
      <c r="B235" s="9" t="s">
        <v>149</v>
      </c>
      <c r="C235" s="170" t="s">
        <v>150</v>
      </c>
      <c r="D235" s="53" t="s">
        <v>17</v>
      </c>
      <c r="E235" s="53">
        <v>60</v>
      </c>
      <c r="F235" s="54">
        <v>50175.42</v>
      </c>
      <c r="G235" s="53"/>
      <c r="H235" s="54"/>
      <c r="I235" s="54">
        <v>50175.42</v>
      </c>
      <c r="J235" s="55"/>
    </row>
    <row r="236" spans="1:10" ht="12.75">
      <c r="A236" s="62"/>
      <c r="B236" s="23" t="s">
        <v>22</v>
      </c>
      <c r="C236" s="63"/>
      <c r="D236" s="42"/>
      <c r="E236" s="42"/>
      <c r="F236" s="43">
        <f>F235</f>
        <v>50175.42</v>
      </c>
      <c r="G236" s="42"/>
      <c r="H236" s="61"/>
      <c r="I236" s="43">
        <f>I235</f>
        <v>50175.42</v>
      </c>
      <c r="J236" s="45"/>
    </row>
    <row r="237" spans="1:10" ht="12.75">
      <c r="A237" s="62"/>
      <c r="B237" s="199" t="s">
        <v>23</v>
      </c>
      <c r="C237" s="200"/>
      <c r="D237" s="42" t="s">
        <v>64</v>
      </c>
      <c r="E237" s="42"/>
      <c r="F237" s="61">
        <v>12543.85</v>
      </c>
      <c r="G237" s="61">
        <f>F237/4</f>
        <v>3135.9625</v>
      </c>
      <c r="H237" s="61">
        <f>G237</f>
        <v>3135.9625</v>
      </c>
      <c r="I237" s="61">
        <f>G237</f>
        <v>3135.9625</v>
      </c>
      <c r="J237" s="66">
        <f>G237</f>
        <v>3135.9625</v>
      </c>
    </row>
    <row r="238" spans="1:10" ht="13.5" thickBot="1">
      <c r="A238" s="48"/>
      <c r="B238" s="31" t="s">
        <v>25</v>
      </c>
      <c r="C238" s="32"/>
      <c r="D238" s="49"/>
      <c r="E238" s="49"/>
      <c r="F238" s="50">
        <f>SUM(F236:F237)</f>
        <v>62719.27</v>
      </c>
      <c r="G238" s="50">
        <f>SUM(G235:G237)</f>
        <v>3135.9625</v>
      </c>
      <c r="H238" s="50">
        <f>SUM(H235:H237)</f>
        <v>3135.9625</v>
      </c>
      <c r="I238" s="50">
        <f>I236+I237</f>
        <v>53311.3825</v>
      </c>
      <c r="J238" s="51">
        <f>SUM(J235:J237)</f>
        <v>3135.9625</v>
      </c>
    </row>
    <row r="239" spans="1:10" ht="36" customHeight="1">
      <c r="A239" s="133">
        <v>47</v>
      </c>
      <c r="B239" s="9" t="s">
        <v>151</v>
      </c>
      <c r="C239" s="52" t="s">
        <v>152</v>
      </c>
      <c r="D239" s="53" t="s">
        <v>17</v>
      </c>
      <c r="E239" s="53">
        <v>14</v>
      </c>
      <c r="F239" s="54">
        <v>18141.6</v>
      </c>
      <c r="G239" s="54"/>
      <c r="H239" s="88"/>
      <c r="I239" s="54">
        <v>18141.6</v>
      </c>
      <c r="J239" s="89"/>
    </row>
    <row r="240" spans="1:10" ht="12.75">
      <c r="A240" s="62"/>
      <c r="B240" s="23" t="s">
        <v>22</v>
      </c>
      <c r="C240" s="63"/>
      <c r="D240" s="42"/>
      <c r="E240" s="42"/>
      <c r="F240" s="43">
        <v>18141.6</v>
      </c>
      <c r="G240" s="61"/>
      <c r="H240" s="43"/>
      <c r="I240" s="43">
        <f>I239</f>
        <v>18141.6</v>
      </c>
      <c r="J240" s="65"/>
    </row>
    <row r="241" spans="1:10" ht="12.75">
      <c r="A241" s="62"/>
      <c r="B241" s="199" t="s">
        <v>23</v>
      </c>
      <c r="C241" s="200"/>
      <c r="D241" s="42" t="s">
        <v>64</v>
      </c>
      <c r="E241" s="42"/>
      <c r="F241" s="61">
        <v>4535.4</v>
      </c>
      <c r="G241" s="61">
        <f>F241/4</f>
        <v>1133.85</v>
      </c>
      <c r="H241" s="61">
        <f>G241</f>
        <v>1133.85</v>
      </c>
      <c r="I241" s="61">
        <f>H241</f>
        <v>1133.85</v>
      </c>
      <c r="J241" s="66">
        <f>I241</f>
        <v>1133.85</v>
      </c>
    </row>
    <row r="242" spans="1:10" ht="13.5" thickBot="1">
      <c r="A242" s="48"/>
      <c r="B242" s="31" t="s">
        <v>25</v>
      </c>
      <c r="C242" s="32"/>
      <c r="D242" s="49"/>
      <c r="E242" s="49"/>
      <c r="F242" s="50">
        <f>SUM(F240:F241)</f>
        <v>22677</v>
      </c>
      <c r="G242" s="50">
        <f>SUM(G239:G241)</f>
        <v>1133.85</v>
      </c>
      <c r="H242" s="50">
        <f>SUM(H239:H241)</f>
        <v>1133.85</v>
      </c>
      <c r="I242" s="50">
        <f>I240+I241</f>
        <v>19275.449999999997</v>
      </c>
      <c r="J242" s="51">
        <f>SUM(J239:J241)</f>
        <v>1133.85</v>
      </c>
    </row>
    <row r="243" spans="1:10" ht="14.25">
      <c r="A243" s="39">
        <v>48</v>
      </c>
      <c r="B243" s="15" t="s">
        <v>153</v>
      </c>
      <c r="C243" s="70" t="s">
        <v>154</v>
      </c>
      <c r="D243" s="28" t="s">
        <v>21</v>
      </c>
      <c r="E243" s="28">
        <v>5</v>
      </c>
      <c r="F243" s="46">
        <v>3256.02</v>
      </c>
      <c r="G243" s="86"/>
      <c r="H243" s="86"/>
      <c r="I243" s="46"/>
      <c r="J243" s="91"/>
    </row>
    <row r="244" spans="1:10" ht="12.75">
      <c r="A244" s="41"/>
      <c r="B244" s="23" t="s">
        <v>22</v>
      </c>
      <c r="C244" s="63"/>
      <c r="D244" s="44"/>
      <c r="E244" s="44"/>
      <c r="F244" s="43">
        <f>F243</f>
        <v>3256.02</v>
      </c>
      <c r="G244" s="43"/>
      <c r="H244" s="43"/>
      <c r="I244" s="43"/>
      <c r="J244" s="65"/>
    </row>
    <row r="245" spans="1:10" ht="12.75">
      <c r="A245" s="41"/>
      <c r="B245" s="199" t="s">
        <v>23</v>
      </c>
      <c r="C245" s="200"/>
      <c r="D245" s="42" t="s">
        <v>64</v>
      </c>
      <c r="E245" s="44"/>
      <c r="F245" s="61">
        <v>814.01</v>
      </c>
      <c r="G245" s="61">
        <f>F245/4</f>
        <v>203.5025</v>
      </c>
      <c r="H245" s="61">
        <f>G245</f>
        <v>203.5025</v>
      </c>
      <c r="I245" s="61">
        <f>H245</f>
        <v>203.5025</v>
      </c>
      <c r="J245" s="66">
        <f>I245</f>
        <v>203.5025</v>
      </c>
    </row>
    <row r="246" spans="1:10" ht="13.5" thickBot="1">
      <c r="A246" s="48"/>
      <c r="B246" s="31" t="s">
        <v>25</v>
      </c>
      <c r="C246" s="32"/>
      <c r="D246" s="49"/>
      <c r="E246" s="49"/>
      <c r="F246" s="50">
        <f>F244+F245</f>
        <v>4070.0299999999997</v>
      </c>
      <c r="G246" s="50">
        <f>G245</f>
        <v>203.5025</v>
      </c>
      <c r="H246" s="50">
        <f>H245</f>
        <v>203.5025</v>
      </c>
      <c r="I246" s="50">
        <f>I244+I245</f>
        <v>203.5025</v>
      </c>
      <c r="J246" s="51">
        <f>J244+J245</f>
        <v>203.5025</v>
      </c>
    </row>
    <row r="247" spans="1:10" ht="15" thickBot="1">
      <c r="A247" s="201" t="s">
        <v>155</v>
      </c>
      <c r="B247" s="202"/>
      <c r="C247" s="202"/>
      <c r="D247" s="202"/>
      <c r="E247" s="202"/>
      <c r="F247" s="202"/>
      <c r="G247" s="202"/>
      <c r="H247" s="202"/>
      <c r="I247" s="202"/>
      <c r="J247" s="203"/>
    </row>
    <row r="248" spans="1:10" ht="14.25">
      <c r="A248" s="74">
        <v>49</v>
      </c>
      <c r="B248" s="99" t="s">
        <v>156</v>
      </c>
      <c r="C248" s="100" t="s">
        <v>157</v>
      </c>
      <c r="D248" s="100" t="s">
        <v>21</v>
      </c>
      <c r="E248" s="101">
        <v>1</v>
      </c>
      <c r="F248" s="101">
        <v>9146.68</v>
      </c>
      <c r="G248" s="102"/>
      <c r="H248" s="101">
        <v>9146.68</v>
      </c>
      <c r="I248" s="102"/>
      <c r="J248" s="171"/>
    </row>
    <row r="249" spans="1:10" ht="12.75">
      <c r="A249" s="75"/>
      <c r="B249" s="23" t="s">
        <v>22</v>
      </c>
      <c r="C249" s="63"/>
      <c r="D249" s="103"/>
      <c r="E249" s="103"/>
      <c r="F249" s="104">
        <v>9146.68</v>
      </c>
      <c r="G249" s="103"/>
      <c r="H249" s="104">
        <f>H248</f>
        <v>9146.68</v>
      </c>
      <c r="I249" s="103"/>
      <c r="J249" s="172"/>
    </row>
    <row r="250" spans="1:10" ht="12.75">
      <c r="A250" s="75"/>
      <c r="B250" s="199" t="s">
        <v>23</v>
      </c>
      <c r="C250" s="200"/>
      <c r="D250" s="42" t="s">
        <v>64</v>
      </c>
      <c r="E250" s="103"/>
      <c r="F250" s="122">
        <v>2286.67</v>
      </c>
      <c r="G250" s="152">
        <f>F250/4</f>
        <v>571.6675</v>
      </c>
      <c r="H250" s="152">
        <f>G250</f>
        <v>571.6675</v>
      </c>
      <c r="I250" s="152">
        <f>H250</f>
        <v>571.6675</v>
      </c>
      <c r="J250" s="153">
        <f>I250</f>
        <v>571.6675</v>
      </c>
    </row>
    <row r="251" spans="1:10" ht="13.5" thickBot="1">
      <c r="A251" s="111"/>
      <c r="B251" s="31" t="s">
        <v>25</v>
      </c>
      <c r="C251" s="32"/>
      <c r="D251" s="112"/>
      <c r="E251" s="112"/>
      <c r="F251" s="113">
        <f>F249+F250</f>
        <v>11433.35</v>
      </c>
      <c r="G251" s="114">
        <f>G250</f>
        <v>571.6675</v>
      </c>
      <c r="H251" s="114">
        <f>H249+H250</f>
        <v>9718.3475</v>
      </c>
      <c r="I251" s="114">
        <f>I250</f>
        <v>571.6675</v>
      </c>
      <c r="J251" s="115">
        <f>J250</f>
        <v>571.6675</v>
      </c>
    </row>
    <row r="252" spans="1:10" ht="14.25">
      <c r="A252" s="58">
        <v>50</v>
      </c>
      <c r="B252" s="59" t="s">
        <v>158</v>
      </c>
      <c r="C252" s="27" t="s">
        <v>103</v>
      </c>
      <c r="D252" s="27" t="s">
        <v>29</v>
      </c>
      <c r="E252" s="157">
        <v>7</v>
      </c>
      <c r="F252" s="157">
        <f>F253</f>
        <v>4479.9</v>
      </c>
      <c r="G252" s="84"/>
      <c r="H252" s="84"/>
      <c r="I252" s="157">
        <v>4479.9</v>
      </c>
      <c r="J252" s="173"/>
    </row>
    <row r="253" spans="1:10" ht="12.75">
      <c r="A253" s="75"/>
      <c r="B253" s="23" t="s">
        <v>22</v>
      </c>
      <c r="C253" s="63"/>
      <c r="D253" s="103"/>
      <c r="E253" s="103"/>
      <c r="F253" s="104">
        <v>4479.9</v>
      </c>
      <c r="G253" s="103"/>
      <c r="H253" s="103"/>
      <c r="I253" s="104">
        <f>I252</f>
        <v>4479.9</v>
      </c>
      <c r="J253" s="172"/>
    </row>
    <row r="254" spans="1:10" ht="12.75">
      <c r="A254" s="75"/>
      <c r="B254" s="199" t="s">
        <v>23</v>
      </c>
      <c r="C254" s="200"/>
      <c r="D254" s="42" t="s">
        <v>64</v>
      </c>
      <c r="E254" s="103"/>
      <c r="F254" s="122">
        <v>1119.97</v>
      </c>
      <c r="G254" s="152">
        <f>F254/4</f>
        <v>279.9925</v>
      </c>
      <c r="H254" s="152">
        <f>G254</f>
        <v>279.9925</v>
      </c>
      <c r="I254" s="152">
        <f>H254</f>
        <v>279.9925</v>
      </c>
      <c r="J254" s="153">
        <f>I254</f>
        <v>279.9925</v>
      </c>
    </row>
    <row r="255" spans="1:10" ht="13.5" thickBot="1">
      <c r="A255" s="111"/>
      <c r="B255" s="31" t="s">
        <v>25</v>
      </c>
      <c r="C255" s="32"/>
      <c r="D255" s="112"/>
      <c r="E255" s="112"/>
      <c r="F255" s="113">
        <f>F253+F254</f>
        <v>5599.87</v>
      </c>
      <c r="G255" s="114">
        <f>G254</f>
        <v>279.9925</v>
      </c>
      <c r="H255" s="114">
        <f>H254</f>
        <v>279.9925</v>
      </c>
      <c r="I255" s="114">
        <f>I253+I254</f>
        <v>4759.8925</v>
      </c>
      <c r="J255" s="115">
        <f>J254</f>
        <v>279.9925</v>
      </c>
    </row>
    <row r="256" spans="1:10" ht="14.25">
      <c r="A256" s="74">
        <v>51</v>
      </c>
      <c r="B256" s="99" t="s">
        <v>159</v>
      </c>
      <c r="C256" s="27" t="s">
        <v>103</v>
      </c>
      <c r="D256" s="27" t="s">
        <v>29</v>
      </c>
      <c r="E256" s="157">
        <v>7.5</v>
      </c>
      <c r="F256" s="157">
        <v>4797.1</v>
      </c>
      <c r="G256" s="102"/>
      <c r="H256" s="157">
        <v>4797.1</v>
      </c>
      <c r="I256" s="102"/>
      <c r="J256" s="171"/>
    </row>
    <row r="257" spans="1:10" ht="12.75">
      <c r="A257" s="75"/>
      <c r="B257" s="23" t="s">
        <v>22</v>
      </c>
      <c r="C257" s="63"/>
      <c r="D257" s="103"/>
      <c r="E257" s="103"/>
      <c r="F257" s="104">
        <f>F256</f>
        <v>4797.1</v>
      </c>
      <c r="G257" s="103"/>
      <c r="H257" s="104">
        <f>H256</f>
        <v>4797.1</v>
      </c>
      <c r="I257" s="103"/>
      <c r="J257" s="172"/>
    </row>
    <row r="258" spans="1:10" ht="12.75">
      <c r="A258" s="75"/>
      <c r="B258" s="199" t="s">
        <v>23</v>
      </c>
      <c r="C258" s="200"/>
      <c r="D258" s="42" t="s">
        <v>64</v>
      </c>
      <c r="E258" s="103"/>
      <c r="F258" s="122">
        <v>1199.27</v>
      </c>
      <c r="G258" s="152">
        <f>F258/4</f>
        <v>299.8175</v>
      </c>
      <c r="H258" s="152">
        <f>G258</f>
        <v>299.8175</v>
      </c>
      <c r="I258" s="152">
        <f>H258</f>
        <v>299.8175</v>
      </c>
      <c r="J258" s="153">
        <f>I258</f>
        <v>299.8175</v>
      </c>
    </row>
    <row r="259" spans="1:10" ht="13.5" thickBot="1">
      <c r="A259" s="106"/>
      <c r="B259" s="143" t="s">
        <v>25</v>
      </c>
      <c r="C259" s="164"/>
      <c r="D259" s="107"/>
      <c r="E259" s="107"/>
      <c r="F259" s="174">
        <f>F256+F258</f>
        <v>5996.370000000001</v>
      </c>
      <c r="G259" s="144">
        <f>G258</f>
        <v>299.8175</v>
      </c>
      <c r="H259" s="144">
        <f>H257+H258</f>
        <v>5096.9175000000005</v>
      </c>
      <c r="I259" s="144">
        <f>I258</f>
        <v>299.8175</v>
      </c>
      <c r="J259" s="145">
        <f>J258</f>
        <v>299.8175</v>
      </c>
    </row>
    <row r="260" spans="1:10" ht="14.25">
      <c r="A260" s="74">
        <v>52</v>
      </c>
      <c r="B260" s="99" t="s">
        <v>160</v>
      </c>
      <c r="C260" s="69" t="s">
        <v>161</v>
      </c>
      <c r="D260" s="100" t="s">
        <v>21</v>
      </c>
      <c r="E260" s="101">
        <v>1</v>
      </c>
      <c r="F260" s="101">
        <v>3839.57</v>
      </c>
      <c r="G260" s="102"/>
      <c r="H260" s="102"/>
      <c r="I260" s="101">
        <v>3839.57</v>
      </c>
      <c r="J260" s="171"/>
    </row>
    <row r="261" spans="1:10" ht="12.75">
      <c r="A261" s="75"/>
      <c r="B261" s="23" t="s">
        <v>22</v>
      </c>
      <c r="C261" s="63"/>
      <c r="D261" s="103"/>
      <c r="E261" s="103"/>
      <c r="F261" s="104">
        <v>3839.57</v>
      </c>
      <c r="G261" s="103"/>
      <c r="H261" s="103"/>
      <c r="I261" s="104">
        <f>I260</f>
        <v>3839.57</v>
      </c>
      <c r="J261" s="172"/>
    </row>
    <row r="262" spans="1:10" ht="12.75">
      <c r="A262" s="75"/>
      <c r="B262" s="199" t="s">
        <v>23</v>
      </c>
      <c r="C262" s="200"/>
      <c r="D262" s="42" t="s">
        <v>64</v>
      </c>
      <c r="E262" s="103"/>
      <c r="F262" s="122">
        <v>959.89</v>
      </c>
      <c r="G262" s="152">
        <f>F262/4</f>
        <v>239.9725</v>
      </c>
      <c r="H262" s="152">
        <f>G262</f>
        <v>239.9725</v>
      </c>
      <c r="I262" s="152">
        <f>H262</f>
        <v>239.9725</v>
      </c>
      <c r="J262" s="153">
        <f>I262</f>
        <v>239.9725</v>
      </c>
    </row>
    <row r="263" spans="1:10" ht="13.5" thickBot="1">
      <c r="A263" s="111"/>
      <c r="B263" s="31" t="s">
        <v>25</v>
      </c>
      <c r="C263" s="32"/>
      <c r="D263" s="112"/>
      <c r="E263" s="112"/>
      <c r="F263" s="113">
        <f>F261+F262</f>
        <v>4799.46</v>
      </c>
      <c r="G263" s="114">
        <f>G262</f>
        <v>239.9725</v>
      </c>
      <c r="H263" s="114">
        <f>H262</f>
        <v>239.9725</v>
      </c>
      <c r="I263" s="114">
        <f>I261+I262</f>
        <v>4079.5425</v>
      </c>
      <c r="J263" s="115">
        <f>J262</f>
        <v>239.9725</v>
      </c>
    </row>
    <row r="264" spans="1:10" ht="14.25">
      <c r="A264" s="161">
        <v>53</v>
      </c>
      <c r="B264" s="15" t="s">
        <v>162</v>
      </c>
      <c r="C264" s="70" t="s">
        <v>103</v>
      </c>
      <c r="D264" s="28" t="s">
        <v>29</v>
      </c>
      <c r="E264" s="28">
        <v>8.5</v>
      </c>
      <c r="F264" s="46">
        <v>5589.57</v>
      </c>
      <c r="G264" s="28"/>
      <c r="H264" s="46"/>
      <c r="I264" s="46">
        <f>F264</f>
        <v>5589.57</v>
      </c>
      <c r="J264" s="28"/>
    </row>
    <row r="265" spans="1:10" ht="12.75">
      <c r="A265" s="24"/>
      <c r="B265" s="23" t="s">
        <v>22</v>
      </c>
      <c r="C265" s="63"/>
      <c r="D265" s="42"/>
      <c r="E265" s="42"/>
      <c r="F265" s="43">
        <f>F264</f>
        <v>5589.57</v>
      </c>
      <c r="G265" s="42"/>
      <c r="H265" s="61"/>
      <c r="I265" s="43">
        <f>I264</f>
        <v>5589.57</v>
      </c>
      <c r="J265" s="42"/>
    </row>
    <row r="266" spans="1:10" ht="12.75">
      <c r="A266" s="24"/>
      <c r="B266" s="199" t="s">
        <v>23</v>
      </c>
      <c r="C266" s="200"/>
      <c r="D266" s="42" t="s">
        <v>64</v>
      </c>
      <c r="E266" s="42"/>
      <c r="F266" s="61">
        <v>1397.39</v>
      </c>
      <c r="G266" s="96">
        <f>F266/4</f>
        <v>349.3475</v>
      </c>
      <c r="H266" s="61">
        <f>G266</f>
        <v>349.3475</v>
      </c>
      <c r="I266" s="96">
        <f>G266</f>
        <v>349.3475</v>
      </c>
      <c r="J266" s="96">
        <f>G266</f>
        <v>349.3475</v>
      </c>
    </row>
    <row r="267" spans="1:10" ht="13.5" thickBot="1">
      <c r="A267" s="130"/>
      <c r="B267" s="31" t="s">
        <v>25</v>
      </c>
      <c r="C267" s="32"/>
      <c r="D267" s="49"/>
      <c r="E267" s="49"/>
      <c r="F267" s="50">
        <f>SUM(F265:F266)</f>
        <v>6986.96</v>
      </c>
      <c r="G267" s="50">
        <f>SUM(G264:G266)</f>
        <v>349.3475</v>
      </c>
      <c r="H267" s="50">
        <f>SUM(H264:H266)</f>
        <v>349.3475</v>
      </c>
      <c r="I267" s="50">
        <f>I265+I266</f>
        <v>5938.9175</v>
      </c>
      <c r="J267" s="50">
        <f>SUM(J264:J266)</f>
        <v>349.3475</v>
      </c>
    </row>
    <row r="268" spans="1:10" ht="14.25">
      <c r="A268" s="36">
        <v>54</v>
      </c>
      <c r="B268" s="9" t="s">
        <v>163</v>
      </c>
      <c r="C268" s="175" t="s">
        <v>103</v>
      </c>
      <c r="D268" s="77" t="s">
        <v>29</v>
      </c>
      <c r="E268" s="77">
        <v>1.5</v>
      </c>
      <c r="F268" s="78">
        <v>928.66</v>
      </c>
      <c r="G268" s="176"/>
      <c r="H268" s="78">
        <v>928.66</v>
      </c>
      <c r="I268" s="176"/>
      <c r="J268" s="177"/>
    </row>
    <row r="269" spans="1:10" ht="12.75">
      <c r="A269" s="41"/>
      <c r="B269" s="23" t="s">
        <v>22</v>
      </c>
      <c r="C269" s="63"/>
      <c r="D269" s="44"/>
      <c r="E269" s="44"/>
      <c r="F269" s="43">
        <v>928.66</v>
      </c>
      <c r="G269" s="43"/>
      <c r="H269" s="43">
        <f>H268</f>
        <v>928.66</v>
      </c>
      <c r="I269" s="43"/>
      <c r="J269" s="65"/>
    </row>
    <row r="270" spans="1:10" ht="12.75">
      <c r="A270" s="41"/>
      <c r="B270" s="199" t="s">
        <v>23</v>
      </c>
      <c r="C270" s="200"/>
      <c r="D270" s="42" t="s">
        <v>64</v>
      </c>
      <c r="E270" s="44"/>
      <c r="F270" s="61">
        <v>232.16</v>
      </c>
      <c r="G270" s="43">
        <f>F270/4</f>
        <v>58.04</v>
      </c>
      <c r="H270" s="43">
        <f>G270</f>
        <v>58.04</v>
      </c>
      <c r="I270" s="43">
        <f>H270</f>
        <v>58.04</v>
      </c>
      <c r="J270" s="65">
        <f>I270</f>
        <v>58.04</v>
      </c>
    </row>
    <row r="271" spans="1:10" ht="13.5" thickBot="1">
      <c r="A271" s="48"/>
      <c r="B271" s="31" t="s">
        <v>25</v>
      </c>
      <c r="C271" s="32"/>
      <c r="D271" s="49"/>
      <c r="E271" s="49"/>
      <c r="F271" s="50">
        <f>F269+F270</f>
        <v>1160.82</v>
      </c>
      <c r="G271" s="50">
        <f>G270</f>
        <v>58.04</v>
      </c>
      <c r="H271" s="50">
        <f>H269+H270</f>
        <v>986.6999999999999</v>
      </c>
      <c r="I271" s="50">
        <f>I270</f>
        <v>58.04</v>
      </c>
      <c r="J271" s="51">
        <f>J270</f>
        <v>58.04</v>
      </c>
    </row>
    <row r="272" spans="1:10" ht="14.25">
      <c r="A272" s="36">
        <v>55</v>
      </c>
      <c r="B272" s="9" t="s">
        <v>164</v>
      </c>
      <c r="C272" s="69" t="s">
        <v>161</v>
      </c>
      <c r="D272" s="53" t="s">
        <v>21</v>
      </c>
      <c r="E272" s="53">
        <v>1</v>
      </c>
      <c r="F272" s="54">
        <v>4949.57</v>
      </c>
      <c r="G272" s="88"/>
      <c r="H272" s="88"/>
      <c r="I272" s="54">
        <f>F272</f>
        <v>4949.57</v>
      </c>
      <c r="J272" s="89"/>
    </row>
    <row r="273" spans="1:10" ht="12.75">
      <c r="A273" s="41"/>
      <c r="B273" s="23" t="s">
        <v>22</v>
      </c>
      <c r="C273" s="63"/>
      <c r="D273" s="44"/>
      <c r="E273" s="44"/>
      <c r="F273" s="43">
        <f>F272</f>
        <v>4949.57</v>
      </c>
      <c r="G273" s="43"/>
      <c r="H273" s="43"/>
      <c r="I273" s="43">
        <f>I272</f>
        <v>4949.57</v>
      </c>
      <c r="J273" s="65"/>
    </row>
    <row r="274" spans="1:10" ht="12.75">
      <c r="A274" s="41"/>
      <c r="B274" s="199" t="s">
        <v>23</v>
      </c>
      <c r="C274" s="200"/>
      <c r="D274" s="42" t="s">
        <v>64</v>
      </c>
      <c r="E274" s="44"/>
      <c r="F274" s="61">
        <v>1237.39</v>
      </c>
      <c r="G274" s="61">
        <f>F274/4</f>
        <v>309.3475</v>
      </c>
      <c r="H274" s="61">
        <f>G274</f>
        <v>309.3475</v>
      </c>
      <c r="I274" s="61">
        <f>H274</f>
        <v>309.3475</v>
      </c>
      <c r="J274" s="66">
        <f>I274</f>
        <v>309.3475</v>
      </c>
    </row>
    <row r="275" spans="1:10" ht="13.5" thickBot="1">
      <c r="A275" s="48"/>
      <c r="B275" s="31" t="s">
        <v>25</v>
      </c>
      <c r="C275" s="32"/>
      <c r="D275" s="49"/>
      <c r="E275" s="49"/>
      <c r="F275" s="50">
        <f>F273+F274</f>
        <v>6186.96</v>
      </c>
      <c r="G275" s="50">
        <f>G274</f>
        <v>309.3475</v>
      </c>
      <c r="H275" s="50">
        <f>H274</f>
        <v>309.3475</v>
      </c>
      <c r="I275" s="50">
        <f>I273+I274</f>
        <v>5258.9175</v>
      </c>
      <c r="J275" s="51">
        <f>J274</f>
        <v>309.3475</v>
      </c>
    </row>
    <row r="276" spans="1:10" ht="14.25">
      <c r="A276" s="74">
        <v>56</v>
      </c>
      <c r="B276" s="9" t="s">
        <v>165</v>
      </c>
      <c r="C276" s="69" t="s">
        <v>103</v>
      </c>
      <c r="D276" s="53" t="s">
        <v>29</v>
      </c>
      <c r="E276" s="53">
        <v>5.7</v>
      </c>
      <c r="F276" s="54">
        <v>3655.7</v>
      </c>
      <c r="G276" s="88"/>
      <c r="H276" s="54">
        <v>3655.7</v>
      </c>
      <c r="I276" s="88"/>
      <c r="J276" s="89"/>
    </row>
    <row r="277" spans="1:10" ht="12.75">
      <c r="A277" s="41"/>
      <c r="B277" s="23" t="s">
        <v>22</v>
      </c>
      <c r="C277" s="63"/>
      <c r="D277" s="44"/>
      <c r="E277" s="44"/>
      <c r="F277" s="43">
        <v>3655.7</v>
      </c>
      <c r="G277" s="43"/>
      <c r="H277" s="43">
        <f>H276</f>
        <v>3655.7</v>
      </c>
      <c r="I277" s="43"/>
      <c r="J277" s="65"/>
    </row>
    <row r="278" spans="1:10" ht="12.75">
      <c r="A278" s="41"/>
      <c r="B278" s="199" t="s">
        <v>23</v>
      </c>
      <c r="C278" s="200"/>
      <c r="D278" s="42" t="s">
        <v>64</v>
      </c>
      <c r="E278" s="44"/>
      <c r="F278" s="61">
        <v>913.92</v>
      </c>
      <c r="G278" s="61">
        <f>F278/4</f>
        <v>228.48</v>
      </c>
      <c r="H278" s="61">
        <f>G278</f>
        <v>228.48</v>
      </c>
      <c r="I278" s="61">
        <f>H278</f>
        <v>228.48</v>
      </c>
      <c r="J278" s="66">
        <f>I278</f>
        <v>228.48</v>
      </c>
    </row>
    <row r="279" spans="1:10" ht="13.5" thickBot="1">
      <c r="A279" s="48"/>
      <c r="B279" s="31" t="s">
        <v>25</v>
      </c>
      <c r="C279" s="32"/>
      <c r="D279" s="49"/>
      <c r="E279" s="49"/>
      <c r="F279" s="50">
        <f>F277+F278</f>
        <v>4569.62</v>
      </c>
      <c r="G279" s="50">
        <f>G278</f>
        <v>228.48</v>
      </c>
      <c r="H279" s="50">
        <f>H278+H277</f>
        <v>3884.18</v>
      </c>
      <c r="I279" s="50">
        <f>I278</f>
        <v>228.48</v>
      </c>
      <c r="J279" s="51">
        <f>J278</f>
        <v>228.48</v>
      </c>
    </row>
    <row r="280" spans="1:10" ht="14.25">
      <c r="A280" s="74">
        <v>57</v>
      </c>
      <c r="B280" s="9" t="s">
        <v>166</v>
      </c>
      <c r="C280" s="69" t="s">
        <v>103</v>
      </c>
      <c r="D280" s="53" t="s">
        <v>29</v>
      </c>
      <c r="E280" s="53">
        <v>4</v>
      </c>
      <c r="F280" s="54">
        <v>2560.1</v>
      </c>
      <c r="G280" s="88"/>
      <c r="H280" s="54">
        <v>2560.1</v>
      </c>
      <c r="I280" s="88"/>
      <c r="J280" s="89"/>
    </row>
    <row r="281" spans="1:10" ht="12.75">
      <c r="A281" s="41"/>
      <c r="B281" s="23" t="s">
        <v>22</v>
      </c>
      <c r="C281" s="63"/>
      <c r="D281" s="44"/>
      <c r="E281" s="44"/>
      <c r="F281" s="43">
        <v>2560.1</v>
      </c>
      <c r="G281" s="43"/>
      <c r="H281" s="43">
        <f>H280</f>
        <v>2560.1</v>
      </c>
      <c r="I281" s="43"/>
      <c r="J281" s="65"/>
    </row>
    <row r="282" spans="1:10" ht="12.75">
      <c r="A282" s="41"/>
      <c r="B282" s="199" t="s">
        <v>23</v>
      </c>
      <c r="C282" s="200"/>
      <c r="D282" s="42" t="s">
        <v>64</v>
      </c>
      <c r="E282" s="44"/>
      <c r="F282" s="61">
        <v>640.03</v>
      </c>
      <c r="G282" s="61">
        <f>F282/4</f>
        <v>160.0075</v>
      </c>
      <c r="H282" s="61">
        <f>G282</f>
        <v>160.0075</v>
      </c>
      <c r="I282" s="61">
        <f>H282</f>
        <v>160.0075</v>
      </c>
      <c r="J282" s="66">
        <f>I282</f>
        <v>160.0075</v>
      </c>
    </row>
    <row r="283" spans="1:10" ht="13.5" thickBot="1">
      <c r="A283" s="48"/>
      <c r="B283" s="31" t="s">
        <v>25</v>
      </c>
      <c r="C283" s="32"/>
      <c r="D283" s="49"/>
      <c r="E283" s="49"/>
      <c r="F283" s="50">
        <f>F281+F282</f>
        <v>3200.13</v>
      </c>
      <c r="G283" s="50">
        <f>G282</f>
        <v>160.0075</v>
      </c>
      <c r="H283" s="50">
        <f>H281+H282</f>
        <v>2720.1075</v>
      </c>
      <c r="I283" s="50">
        <f>I282</f>
        <v>160.0075</v>
      </c>
      <c r="J283" s="51">
        <f>J282</f>
        <v>160.0075</v>
      </c>
    </row>
    <row r="284" spans="1:10" ht="14.25">
      <c r="A284" s="74">
        <v>58</v>
      </c>
      <c r="B284" s="9" t="s">
        <v>167</v>
      </c>
      <c r="C284" s="69" t="s">
        <v>103</v>
      </c>
      <c r="D284" s="53" t="s">
        <v>29</v>
      </c>
      <c r="E284" s="53">
        <v>15</v>
      </c>
      <c r="F284" s="54">
        <v>9706.6</v>
      </c>
      <c r="G284" s="88"/>
      <c r="H284" s="88"/>
      <c r="I284" s="54">
        <v>9706.6</v>
      </c>
      <c r="J284" s="89"/>
    </row>
    <row r="285" spans="1:10" ht="12.75">
      <c r="A285" s="41"/>
      <c r="B285" s="23" t="s">
        <v>22</v>
      </c>
      <c r="C285" s="63"/>
      <c r="D285" s="44"/>
      <c r="E285" s="44"/>
      <c r="F285" s="43">
        <v>9706.6</v>
      </c>
      <c r="G285" s="43"/>
      <c r="H285" s="43"/>
      <c r="I285" s="43">
        <f>I284</f>
        <v>9706.6</v>
      </c>
      <c r="J285" s="65"/>
    </row>
    <row r="286" spans="1:10" ht="12.75">
      <c r="A286" s="41"/>
      <c r="B286" s="199" t="s">
        <v>23</v>
      </c>
      <c r="C286" s="200"/>
      <c r="D286" s="42" t="s">
        <v>64</v>
      </c>
      <c r="E286" s="44"/>
      <c r="F286" s="61">
        <v>2426.65</v>
      </c>
      <c r="G286" s="61">
        <f>F286/4</f>
        <v>606.6625</v>
      </c>
      <c r="H286" s="61">
        <f>G286</f>
        <v>606.6625</v>
      </c>
      <c r="I286" s="61">
        <f>H286</f>
        <v>606.6625</v>
      </c>
      <c r="J286" s="66">
        <f>I286</f>
        <v>606.6625</v>
      </c>
    </row>
    <row r="287" spans="1:10" ht="13.5" thickBot="1">
      <c r="A287" s="48"/>
      <c r="B287" s="31" t="s">
        <v>25</v>
      </c>
      <c r="C287" s="32"/>
      <c r="D287" s="49"/>
      <c r="E287" s="49"/>
      <c r="F287" s="50">
        <f>F285+F286</f>
        <v>12133.25</v>
      </c>
      <c r="G287" s="50">
        <f>G286</f>
        <v>606.6625</v>
      </c>
      <c r="H287" s="50">
        <f>H286</f>
        <v>606.6625</v>
      </c>
      <c r="I287" s="50">
        <f>I285+I286</f>
        <v>10313.2625</v>
      </c>
      <c r="J287" s="51">
        <f>J286</f>
        <v>606.6625</v>
      </c>
    </row>
    <row r="288" spans="1:10" ht="36" customHeight="1">
      <c r="A288" s="161">
        <v>59</v>
      </c>
      <c r="B288" s="15" t="s">
        <v>168</v>
      </c>
      <c r="C288" s="56" t="s">
        <v>169</v>
      </c>
      <c r="D288" s="28" t="s">
        <v>21</v>
      </c>
      <c r="E288" s="28">
        <v>5</v>
      </c>
      <c r="F288" s="46">
        <v>7536.96</v>
      </c>
      <c r="G288" s="46">
        <v>7536.96</v>
      </c>
      <c r="H288" s="28"/>
      <c r="I288" s="46"/>
      <c r="J288" s="28"/>
    </row>
    <row r="289" spans="1:10" ht="12.75">
      <c r="A289" s="24"/>
      <c r="B289" s="23" t="s">
        <v>22</v>
      </c>
      <c r="C289" s="63"/>
      <c r="D289" s="42"/>
      <c r="E289" s="42"/>
      <c r="F289" s="43">
        <v>7536.96</v>
      </c>
      <c r="G289" s="43">
        <f>G288</f>
        <v>7536.96</v>
      </c>
      <c r="H289" s="42"/>
      <c r="I289" s="61"/>
      <c r="J289" s="42"/>
    </row>
    <row r="290" spans="1:10" ht="12.75">
      <c r="A290" s="24"/>
      <c r="B290" s="199" t="s">
        <v>23</v>
      </c>
      <c r="C290" s="200"/>
      <c r="D290" s="42" t="s">
        <v>64</v>
      </c>
      <c r="E290" s="42"/>
      <c r="F290" s="61">
        <v>1884.24</v>
      </c>
      <c r="G290" s="61">
        <f>F290/4</f>
        <v>471.06</v>
      </c>
      <c r="H290" s="61">
        <f>G290</f>
        <v>471.06</v>
      </c>
      <c r="I290" s="61">
        <f>G290</f>
        <v>471.06</v>
      </c>
      <c r="J290" s="61">
        <f>G290</f>
        <v>471.06</v>
      </c>
    </row>
    <row r="291" spans="1:10" ht="13.5" thickBot="1">
      <c r="A291" s="130"/>
      <c r="B291" s="31" t="s">
        <v>25</v>
      </c>
      <c r="C291" s="32"/>
      <c r="D291" s="49"/>
      <c r="E291" s="49"/>
      <c r="F291" s="50">
        <f>SUM(F289:F290)</f>
        <v>9421.2</v>
      </c>
      <c r="G291" s="50">
        <f>G289+G290</f>
        <v>8008.02</v>
      </c>
      <c r="H291" s="50">
        <f>SUM(H288:H290)</f>
        <v>471.06</v>
      </c>
      <c r="I291" s="50">
        <f>SUM(I288:I290)</f>
        <v>471.06</v>
      </c>
      <c r="J291" s="50">
        <f>SUM(J288:J290)</f>
        <v>471.06</v>
      </c>
    </row>
    <row r="292" spans="1:10" ht="14.25">
      <c r="A292" s="178">
        <v>60</v>
      </c>
      <c r="B292" s="9" t="s">
        <v>170</v>
      </c>
      <c r="C292" s="70" t="s">
        <v>103</v>
      </c>
      <c r="D292" s="28" t="s">
        <v>29</v>
      </c>
      <c r="E292" s="28">
        <v>3.6</v>
      </c>
      <c r="F292" s="46">
        <v>2296.16</v>
      </c>
      <c r="G292" s="28"/>
      <c r="H292" s="28"/>
      <c r="I292" s="46">
        <f>F292</f>
        <v>2296.16</v>
      </c>
      <c r="J292" s="28"/>
    </row>
    <row r="293" spans="1:10" ht="12.75">
      <c r="A293" s="24"/>
      <c r="B293" s="23" t="s">
        <v>22</v>
      </c>
      <c r="C293" s="63"/>
      <c r="D293" s="28"/>
      <c r="E293" s="28"/>
      <c r="F293" s="86">
        <v>2296.16</v>
      </c>
      <c r="G293" s="28"/>
      <c r="H293" s="28"/>
      <c r="I293" s="86">
        <f>I292</f>
        <v>2296.16</v>
      </c>
      <c r="J293" s="28"/>
    </row>
    <row r="294" spans="1:10" ht="12.75">
      <c r="A294" s="24"/>
      <c r="B294" s="199" t="s">
        <v>23</v>
      </c>
      <c r="C294" s="200"/>
      <c r="D294" s="42" t="s">
        <v>64</v>
      </c>
      <c r="E294" s="42"/>
      <c r="F294" s="61">
        <v>574.04</v>
      </c>
      <c r="G294" s="61">
        <f>F294/4</f>
        <v>143.51</v>
      </c>
      <c r="H294" s="61">
        <f>G294</f>
        <v>143.51</v>
      </c>
      <c r="I294" s="61">
        <f>G294</f>
        <v>143.51</v>
      </c>
      <c r="J294" s="61">
        <f>G294</f>
        <v>143.51</v>
      </c>
    </row>
    <row r="295" spans="1:10" ht="13.5" thickBot="1">
      <c r="A295" s="128"/>
      <c r="B295" s="143" t="s">
        <v>25</v>
      </c>
      <c r="C295" s="164"/>
      <c r="D295" s="81"/>
      <c r="E295" s="165"/>
      <c r="F295" s="166">
        <f>SUM(F293:F294)</f>
        <v>2870.2</v>
      </c>
      <c r="G295" s="166">
        <f>SUM(G292:G294)</f>
        <v>143.51</v>
      </c>
      <c r="H295" s="166">
        <f>SUM(H292:H294)</f>
        <v>143.51</v>
      </c>
      <c r="I295" s="166">
        <f>I293+I294</f>
        <v>2439.67</v>
      </c>
      <c r="J295" s="166">
        <f>SUM(J292:J294)</f>
        <v>143.51</v>
      </c>
    </row>
    <row r="296" spans="1:10" ht="14.25">
      <c r="A296" s="74">
        <v>61</v>
      </c>
      <c r="B296" s="9" t="s">
        <v>171</v>
      </c>
      <c r="C296" s="69" t="s">
        <v>103</v>
      </c>
      <c r="D296" s="53" t="s">
        <v>29</v>
      </c>
      <c r="E296" s="53">
        <v>4.5</v>
      </c>
      <c r="F296" s="54">
        <v>2875.87</v>
      </c>
      <c r="G296" s="88"/>
      <c r="H296" s="88"/>
      <c r="I296" s="54">
        <v>2875.87</v>
      </c>
      <c r="J296" s="89"/>
    </row>
    <row r="297" spans="1:10" ht="12.75">
      <c r="A297" s="41"/>
      <c r="B297" s="23" t="s">
        <v>22</v>
      </c>
      <c r="C297" s="63"/>
      <c r="D297" s="42"/>
      <c r="E297" s="44"/>
      <c r="F297" s="43">
        <v>2875.87</v>
      </c>
      <c r="G297" s="43"/>
      <c r="H297" s="43"/>
      <c r="I297" s="43">
        <f>I296</f>
        <v>2875.87</v>
      </c>
      <c r="J297" s="65"/>
    </row>
    <row r="298" spans="1:10" ht="12.75">
      <c r="A298" s="41"/>
      <c r="B298" s="199" t="s">
        <v>23</v>
      </c>
      <c r="C298" s="200"/>
      <c r="D298" s="42" t="s">
        <v>64</v>
      </c>
      <c r="E298" s="44"/>
      <c r="F298" s="61">
        <v>718.97</v>
      </c>
      <c r="G298" s="61">
        <f>F298/4</f>
        <v>179.7425</v>
      </c>
      <c r="H298" s="61">
        <f>G298</f>
        <v>179.7425</v>
      </c>
      <c r="I298" s="61">
        <f>H298</f>
        <v>179.7425</v>
      </c>
      <c r="J298" s="66">
        <f>I298</f>
        <v>179.7425</v>
      </c>
    </row>
    <row r="299" spans="1:10" ht="13.5" thickBot="1">
      <c r="A299" s="48"/>
      <c r="B299" s="31" t="s">
        <v>25</v>
      </c>
      <c r="C299" s="32"/>
      <c r="D299" s="98"/>
      <c r="E299" s="49"/>
      <c r="F299" s="50">
        <f>F297+F298</f>
        <v>3594.84</v>
      </c>
      <c r="G299" s="50">
        <f>G298</f>
        <v>179.7425</v>
      </c>
      <c r="H299" s="50">
        <f>H298</f>
        <v>179.7425</v>
      </c>
      <c r="I299" s="50">
        <f>I297+I298</f>
        <v>3055.6124999999997</v>
      </c>
      <c r="J299" s="51">
        <f>J298</f>
        <v>179.7425</v>
      </c>
    </row>
    <row r="300" spans="1:10" ht="14.25">
      <c r="A300" s="74">
        <v>62</v>
      </c>
      <c r="B300" s="9" t="s">
        <v>172</v>
      </c>
      <c r="C300" s="69" t="s">
        <v>103</v>
      </c>
      <c r="D300" s="53" t="s">
        <v>29</v>
      </c>
      <c r="E300" s="53">
        <v>8</v>
      </c>
      <c r="F300" s="54">
        <v>5091.65</v>
      </c>
      <c r="G300" s="88"/>
      <c r="H300" s="88"/>
      <c r="I300" s="54">
        <v>5091.65</v>
      </c>
      <c r="J300" s="89"/>
    </row>
    <row r="301" spans="1:10" ht="12.75">
      <c r="A301" s="75"/>
      <c r="B301" s="23" t="s">
        <v>22</v>
      </c>
      <c r="C301" s="63"/>
      <c r="D301" s="42"/>
      <c r="E301" s="44"/>
      <c r="F301" s="43">
        <v>5091.65</v>
      </c>
      <c r="G301" s="43"/>
      <c r="H301" s="43"/>
      <c r="I301" s="43">
        <f>I300</f>
        <v>5091.65</v>
      </c>
      <c r="J301" s="65"/>
    </row>
    <row r="302" spans="1:10" ht="12.75">
      <c r="A302" s="75"/>
      <c r="B302" s="199" t="s">
        <v>23</v>
      </c>
      <c r="C302" s="200"/>
      <c r="D302" s="42" t="s">
        <v>64</v>
      </c>
      <c r="E302" s="44"/>
      <c r="F302" s="61">
        <v>1272.91</v>
      </c>
      <c r="G302" s="61">
        <f>F302/4</f>
        <v>318.2275</v>
      </c>
      <c r="H302" s="61">
        <f>G302</f>
        <v>318.2275</v>
      </c>
      <c r="I302" s="61">
        <f>H302</f>
        <v>318.2275</v>
      </c>
      <c r="J302" s="66">
        <f>I302</f>
        <v>318.2275</v>
      </c>
    </row>
    <row r="303" spans="1:10" ht="13.5" thickBot="1">
      <c r="A303" s="111"/>
      <c r="B303" s="31" t="s">
        <v>25</v>
      </c>
      <c r="C303" s="32"/>
      <c r="D303" s="98"/>
      <c r="E303" s="49"/>
      <c r="F303" s="50">
        <f>F301+F302</f>
        <v>6364.5599999999995</v>
      </c>
      <c r="G303" s="50">
        <f>G302</f>
        <v>318.2275</v>
      </c>
      <c r="H303" s="50">
        <f>H302</f>
        <v>318.2275</v>
      </c>
      <c r="I303" s="50">
        <f>I301+I302</f>
        <v>5409.8775</v>
      </c>
      <c r="J303" s="51">
        <f>J302</f>
        <v>318.2275</v>
      </c>
    </row>
    <row r="304" spans="1:10" ht="14.25">
      <c r="A304" s="74">
        <v>63</v>
      </c>
      <c r="B304" s="9" t="s">
        <v>173</v>
      </c>
      <c r="C304" s="69" t="s">
        <v>103</v>
      </c>
      <c r="D304" s="53" t="s">
        <v>29</v>
      </c>
      <c r="E304" s="53">
        <v>5.5</v>
      </c>
      <c r="F304" s="54">
        <v>3501.41</v>
      </c>
      <c r="G304" s="88"/>
      <c r="H304" s="88"/>
      <c r="I304" s="54">
        <v>3501.41</v>
      </c>
      <c r="J304" s="89"/>
    </row>
    <row r="305" spans="1:10" ht="12.75">
      <c r="A305" s="75"/>
      <c r="B305" s="23" t="s">
        <v>22</v>
      </c>
      <c r="C305" s="63"/>
      <c r="D305" s="28"/>
      <c r="E305" s="179"/>
      <c r="F305" s="86">
        <v>3501.41</v>
      </c>
      <c r="G305" s="86"/>
      <c r="H305" s="86"/>
      <c r="I305" s="86">
        <f>I304</f>
        <v>3501.41</v>
      </c>
      <c r="J305" s="91"/>
    </row>
    <row r="306" spans="1:10" ht="12.75">
      <c r="A306" s="75"/>
      <c r="B306" s="199" t="s">
        <v>23</v>
      </c>
      <c r="C306" s="200"/>
      <c r="D306" s="42" t="s">
        <v>64</v>
      </c>
      <c r="E306" s="179"/>
      <c r="F306" s="46">
        <v>875.35</v>
      </c>
      <c r="G306" s="46">
        <f>F306/4</f>
        <v>218.8375</v>
      </c>
      <c r="H306" s="46">
        <f>G306</f>
        <v>218.8375</v>
      </c>
      <c r="I306" s="46">
        <f>H306</f>
        <v>218.8375</v>
      </c>
      <c r="J306" s="47">
        <f>I306</f>
        <v>218.8375</v>
      </c>
    </row>
    <row r="307" spans="1:10" ht="13.5" thickBot="1">
      <c r="A307" s="111"/>
      <c r="B307" s="31" t="s">
        <v>25</v>
      </c>
      <c r="C307" s="32"/>
      <c r="D307" s="180"/>
      <c r="E307" s="181"/>
      <c r="F307" s="182">
        <f>F305+F306</f>
        <v>4376.76</v>
      </c>
      <c r="G307" s="182">
        <f>G306</f>
        <v>218.8375</v>
      </c>
      <c r="H307" s="182">
        <f>H306</f>
        <v>218.8375</v>
      </c>
      <c r="I307" s="182">
        <f>I306+I305</f>
        <v>3720.2475</v>
      </c>
      <c r="J307" s="183">
        <f>J306</f>
        <v>218.8375</v>
      </c>
    </row>
    <row r="308" spans="1:10" ht="14.25">
      <c r="A308" s="74">
        <v>64</v>
      </c>
      <c r="B308" s="99" t="s">
        <v>174</v>
      </c>
      <c r="C308" s="69" t="s">
        <v>103</v>
      </c>
      <c r="D308" s="53" t="s">
        <v>29</v>
      </c>
      <c r="E308" s="53">
        <v>12.34</v>
      </c>
      <c r="F308" s="54">
        <v>7896.14</v>
      </c>
      <c r="G308" s="88"/>
      <c r="H308" s="54">
        <v>7896.14</v>
      </c>
      <c r="I308" s="88"/>
      <c r="J308" s="89"/>
    </row>
    <row r="309" spans="1:10" ht="12.75">
      <c r="A309" s="41"/>
      <c r="B309" s="23" t="s">
        <v>22</v>
      </c>
      <c r="C309" s="63"/>
      <c r="D309" s="42"/>
      <c r="E309" s="44"/>
      <c r="F309" s="43">
        <v>7896.14</v>
      </c>
      <c r="G309" s="43"/>
      <c r="H309" s="43">
        <f>H308</f>
        <v>7896.14</v>
      </c>
      <c r="I309" s="43"/>
      <c r="J309" s="65"/>
    </row>
    <row r="310" spans="1:10" ht="12.75">
      <c r="A310" s="41"/>
      <c r="B310" s="199" t="s">
        <v>23</v>
      </c>
      <c r="C310" s="200"/>
      <c r="D310" s="42" t="s">
        <v>64</v>
      </c>
      <c r="E310" s="44"/>
      <c r="F310" s="61">
        <v>1974.04</v>
      </c>
      <c r="G310" s="61">
        <f>F310/4</f>
        <v>493.51</v>
      </c>
      <c r="H310" s="61">
        <f>G310</f>
        <v>493.51</v>
      </c>
      <c r="I310" s="61">
        <f>H310</f>
        <v>493.51</v>
      </c>
      <c r="J310" s="66">
        <f>I310</f>
        <v>493.51</v>
      </c>
    </row>
    <row r="311" spans="1:10" ht="13.5" thickBot="1">
      <c r="A311" s="48"/>
      <c r="B311" s="31" t="s">
        <v>25</v>
      </c>
      <c r="C311" s="32"/>
      <c r="D311" s="98"/>
      <c r="E311" s="49"/>
      <c r="F311" s="50">
        <f>F309+F310</f>
        <v>9870.18</v>
      </c>
      <c r="G311" s="50">
        <f>G310</f>
        <v>493.51</v>
      </c>
      <c r="H311" s="50">
        <f>H309+H310</f>
        <v>8389.65</v>
      </c>
      <c r="I311" s="50">
        <f>I310</f>
        <v>493.51</v>
      </c>
      <c r="J311" s="51">
        <f>J310</f>
        <v>493.51</v>
      </c>
    </row>
    <row r="312" spans="1:10" ht="14.25">
      <c r="A312" s="74">
        <v>65</v>
      </c>
      <c r="B312" s="99" t="s">
        <v>175</v>
      </c>
      <c r="C312" s="69" t="s">
        <v>103</v>
      </c>
      <c r="D312" s="53" t="s">
        <v>29</v>
      </c>
      <c r="E312" s="53">
        <v>1.2</v>
      </c>
      <c r="F312" s="54">
        <v>773.52</v>
      </c>
      <c r="G312" s="88"/>
      <c r="H312" s="88"/>
      <c r="I312" s="54">
        <v>773.52</v>
      </c>
      <c r="J312" s="89"/>
    </row>
    <row r="313" spans="1:10" ht="12.75">
      <c r="A313" s="41"/>
      <c r="B313" s="23" t="s">
        <v>22</v>
      </c>
      <c r="C313" s="63"/>
      <c r="D313" s="42"/>
      <c r="E313" s="44"/>
      <c r="F313" s="43">
        <v>773.52</v>
      </c>
      <c r="G313" s="43"/>
      <c r="H313" s="43"/>
      <c r="I313" s="43">
        <f>I312</f>
        <v>773.52</v>
      </c>
      <c r="J313" s="65"/>
    </row>
    <row r="314" spans="1:10" ht="12.75">
      <c r="A314" s="41"/>
      <c r="B314" s="199" t="s">
        <v>23</v>
      </c>
      <c r="C314" s="200"/>
      <c r="D314" s="42" t="s">
        <v>64</v>
      </c>
      <c r="E314" s="44"/>
      <c r="F314" s="61">
        <v>193.38</v>
      </c>
      <c r="G314" s="61">
        <f>F314/4</f>
        <v>48.345</v>
      </c>
      <c r="H314" s="61">
        <f>G314</f>
        <v>48.345</v>
      </c>
      <c r="I314" s="61">
        <f>H314</f>
        <v>48.345</v>
      </c>
      <c r="J314" s="66">
        <f>I314</f>
        <v>48.345</v>
      </c>
    </row>
    <row r="315" spans="1:10" ht="13.5" thickBot="1">
      <c r="A315" s="48"/>
      <c r="B315" s="31" t="s">
        <v>25</v>
      </c>
      <c r="C315" s="32"/>
      <c r="D315" s="98"/>
      <c r="E315" s="49"/>
      <c r="F315" s="50">
        <f>F313+F314</f>
        <v>966.9</v>
      </c>
      <c r="G315" s="50">
        <f>G314</f>
        <v>48.345</v>
      </c>
      <c r="H315" s="50">
        <f>H314</f>
        <v>48.345</v>
      </c>
      <c r="I315" s="50">
        <f>I313+I314</f>
        <v>821.865</v>
      </c>
      <c r="J315" s="51">
        <f>J314</f>
        <v>48.345</v>
      </c>
    </row>
    <row r="316" spans="1:10" ht="14.25">
      <c r="A316" s="84">
        <v>66</v>
      </c>
      <c r="B316" s="59" t="s">
        <v>176</v>
      </c>
      <c r="C316" s="70" t="s">
        <v>103</v>
      </c>
      <c r="D316" s="28" t="s">
        <v>29</v>
      </c>
      <c r="E316" s="28">
        <v>5.9</v>
      </c>
      <c r="F316" s="46">
        <v>3770.36</v>
      </c>
      <c r="G316" s="86"/>
      <c r="H316" s="46">
        <v>3770.36</v>
      </c>
      <c r="I316" s="46"/>
      <c r="J316" s="86"/>
    </row>
    <row r="317" spans="1:10" ht="12.75">
      <c r="A317" s="124"/>
      <c r="B317" s="23" t="s">
        <v>22</v>
      </c>
      <c r="C317" s="63"/>
      <c r="D317" s="42"/>
      <c r="E317" s="44"/>
      <c r="F317" s="43">
        <v>3770.36</v>
      </c>
      <c r="G317" s="43"/>
      <c r="H317" s="43">
        <f>H316</f>
        <v>3770.36</v>
      </c>
      <c r="I317" s="43"/>
      <c r="J317" s="43"/>
    </row>
    <row r="318" spans="1:10" ht="12.75">
      <c r="A318" s="124"/>
      <c r="B318" s="199" t="s">
        <v>23</v>
      </c>
      <c r="C318" s="200"/>
      <c r="D318" s="42"/>
      <c r="E318" s="44"/>
      <c r="F318" s="61">
        <v>942.59</v>
      </c>
      <c r="G318" s="61">
        <f>F318/4</f>
        <v>235.6475</v>
      </c>
      <c r="H318" s="61">
        <f>G318</f>
        <v>235.6475</v>
      </c>
      <c r="I318" s="61">
        <f>H318</f>
        <v>235.6475</v>
      </c>
      <c r="J318" s="61">
        <f>I318</f>
        <v>235.6475</v>
      </c>
    </row>
    <row r="319" spans="1:10" ht="13.5" thickBot="1">
      <c r="A319" s="130"/>
      <c r="B319" s="31" t="s">
        <v>25</v>
      </c>
      <c r="C319" s="32"/>
      <c r="D319" s="98"/>
      <c r="E319" s="49"/>
      <c r="F319" s="50">
        <f>SUM(F317:F318)</f>
        <v>4712.95</v>
      </c>
      <c r="G319" s="50">
        <f>SUM(G316:G318)</f>
        <v>235.6475</v>
      </c>
      <c r="H319" s="50">
        <f>H317+H318</f>
        <v>4006.0075</v>
      </c>
      <c r="I319" s="50">
        <f>SUM(I316:I318)</f>
        <v>235.6475</v>
      </c>
      <c r="J319" s="50">
        <f>SUM(J317:J318)</f>
        <v>235.6475</v>
      </c>
    </row>
    <row r="320" spans="1:10" ht="12.75">
      <c r="A320" s="140"/>
      <c r="B320" s="184" t="s">
        <v>177</v>
      </c>
      <c r="C320" s="185"/>
      <c r="D320" s="28" t="s">
        <v>64</v>
      </c>
      <c r="E320" s="179"/>
      <c r="F320" s="86">
        <f>F12+F17+F28+F34+F40+F49+F57+F62+F66+F73+F79+F85+F91+F96+F100+F104+F108+F112+F116+F121+F126+F131+F136+F140+F145+F149+F153+F157+F161+F165+F169+F175+F179+F184+F188+F192+F196+F200+F205+F210+F214+F218+F222+F228+F232+F236+F240+F244+F249++F253+F257+F261+F265+F269+F273+F277+F281+F285+F289+F293+F297+F301+F305+F309+F313+F317</f>
        <v>3557259.2900000024</v>
      </c>
      <c r="G320" s="86">
        <f>G12+G17+G28+G34+G40+G49+G57+G62+G66+G73+G79+G85++G91+G96+G100+G104+G108+G112+G116+G121+G126+G131+G136+G140+G145+G149+G153+G157+G161+G165+G169+G175+G179+G184+G188+G192+G196+G200+G205+G210+G214+G218+G222+G228+G232+G236+G240+G244+G249+G253+G257+G261+G265+G269+G273+G277+G281+G285+G289+G293+G297+G301+G305+G309+G313+G317</f>
        <v>369335.7</v>
      </c>
      <c r="H320" s="86">
        <f>H12+H17+H28+H34+H40+H49+H57+H62+H66+H73+H79+H85+H91+H96+H100+H104+H108+H112+H116+H121+H126+H131+H136+H140+H145+H149+H153+H157+H161+H165+H169+H175+H179+H184+H188+H192+H196+H200+H205+H210+H214+H218+H222+H228+H232+H236+H240+H244+H249+H253+H257+H261+H265+H269+H273+H277+H281+H285+H289+H293+H297+H301+H305+H309+H313+H317</f>
        <v>1516636.76</v>
      </c>
      <c r="I320" s="86">
        <f>I12+I17+I28+I34+I40+I49+I57+I62+I66+I73+I79+I85+I91+I96+I100+I104+I108+I112+I116+I121+I126+I131+I136+I140+I145+I149+I153+I157+I161+I165+I169+I175+I179+I184+I188+I192+I196+I200+I205+I210+I214+I218+I222+I228+I232+I236+I240+I244+I249+I253+I257+I261+I265+I269+I273+I277+I281+I285+I289+I293+I297+I301+I305+I309+I313+I317</f>
        <v>1213805.3900000004</v>
      </c>
      <c r="J320" s="86">
        <f>J12+J17+J28+J34+J40+J49+J57+J62+J66+J73+J79+J85+J91+J96+J100+J104+J108+J112+J116+J121+J126+J131+J136+J140+J145+J149+J153+J157+J161+J165+J169+J175+J179+J184+J188+J192+J196+J200+J205+J210+J214+J218+J222+J228+J232+J236+J240+J244+J249+J253+J257+J261+J265+J269+J273+J277+J281+J285+J289+J293+J297+J301+J305+J309+J313+J317</f>
        <v>454225.43</v>
      </c>
    </row>
    <row r="321" spans="1:10" ht="13.5" thickBot="1">
      <c r="A321" s="130"/>
      <c r="B321" s="31" t="s">
        <v>178</v>
      </c>
      <c r="C321" s="32"/>
      <c r="D321" s="98" t="s">
        <v>64</v>
      </c>
      <c r="E321" s="49"/>
      <c r="F321" s="50">
        <f>F13+F18+F29+F35+F41+F50+F58+F63+F67+F74+F80+F86+F92+F97+F101+F105+F109+F113+F117+F122+F127+F132+F137+F141+F146+F150+F154+F158+F162+F166+F170+F176+F180+F185+F189+F193+F197+F201+F206+F211+F215+F219+F223+F229+F233+F237+F241+F245+F250+F254+F258+F262+F266+F270+F274+F278+F282+F286+F290+F294+F298+F302+F306+F310+F314+F318</f>
        <v>905924.0300000001</v>
      </c>
      <c r="G321" s="50">
        <f>F321/4</f>
        <v>226481.00750000004</v>
      </c>
      <c r="H321" s="50">
        <f>G321</f>
        <v>226481.00750000004</v>
      </c>
      <c r="I321" s="50">
        <f>G321</f>
        <v>226481.00750000004</v>
      </c>
      <c r="J321" s="50">
        <f>G321</f>
        <v>226481.00750000004</v>
      </c>
    </row>
    <row r="322" spans="1:10" ht="30.75" customHeight="1">
      <c r="A322" s="186"/>
      <c r="B322" s="187" t="s">
        <v>179</v>
      </c>
      <c r="C322" s="69"/>
      <c r="D322" s="100" t="s">
        <v>64</v>
      </c>
      <c r="E322" s="53"/>
      <c r="F322" s="88">
        <v>767169.21</v>
      </c>
      <c r="G322" s="88">
        <f>F322/4</f>
        <v>191792.3025</v>
      </c>
      <c r="H322" s="88">
        <f>G322</f>
        <v>191792.3025</v>
      </c>
      <c r="I322" s="88">
        <f>G322</f>
        <v>191792.3025</v>
      </c>
      <c r="J322" s="89">
        <f>G322</f>
        <v>191792.3025</v>
      </c>
    </row>
    <row r="323" spans="1:10" ht="13.5" thickBot="1">
      <c r="A323" s="48"/>
      <c r="B323" s="31" t="s">
        <v>180</v>
      </c>
      <c r="C323" s="97"/>
      <c r="D323" s="98"/>
      <c r="E323" s="98"/>
      <c r="F323" s="50">
        <f>F320+F322+F321</f>
        <v>5230352.530000002</v>
      </c>
      <c r="G323" s="50">
        <f>G320+G322+G321</f>
        <v>787609.01</v>
      </c>
      <c r="H323" s="50">
        <f>H320+H322+H321</f>
        <v>1934910.07</v>
      </c>
      <c r="I323" s="50">
        <f>I320+I322+I321</f>
        <v>1632078.7000000004</v>
      </c>
      <c r="J323" s="51">
        <f>J320+J322+J321</f>
        <v>872498.74</v>
      </c>
    </row>
    <row r="324" spans="1:10" ht="12.75">
      <c r="A324" s="188"/>
      <c r="B324" s="189"/>
      <c r="C324" s="190"/>
      <c r="D324" s="191"/>
      <c r="E324" s="191"/>
      <c r="F324" s="192"/>
      <c r="G324" s="191"/>
      <c r="H324" s="191"/>
      <c r="I324" s="191"/>
      <c r="J324" s="191"/>
    </row>
    <row r="325" spans="1:10" ht="12.75">
      <c r="A325" s="188"/>
      <c r="B325" s="189"/>
      <c r="C325" s="190"/>
      <c r="D325" s="191"/>
      <c r="E325" s="191"/>
      <c r="F325" s="192"/>
      <c r="G325" s="191"/>
      <c r="H325" s="191"/>
      <c r="I325" s="191"/>
      <c r="J325" s="191"/>
    </row>
    <row r="326" spans="1:10" ht="12.75">
      <c r="A326" s="188"/>
      <c r="B326" s="189"/>
      <c r="C326" s="190"/>
      <c r="D326" s="191"/>
      <c r="E326" s="191"/>
      <c r="F326" s="192"/>
      <c r="G326" s="191"/>
      <c r="H326" s="191"/>
      <c r="I326" s="191"/>
      <c r="J326" s="191"/>
    </row>
    <row r="327" spans="1:10" ht="12.75">
      <c r="A327" s="188"/>
      <c r="B327" s="189"/>
      <c r="C327" s="190"/>
      <c r="D327" s="191"/>
      <c r="E327" s="191"/>
      <c r="F327" s="192"/>
      <c r="G327" s="191"/>
      <c r="H327" s="191"/>
      <c r="I327" s="191"/>
      <c r="J327" s="191"/>
    </row>
  </sheetData>
  <mergeCells count="117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J5"/>
    <mergeCell ref="A8:J8"/>
    <mergeCell ref="A9:A11"/>
    <mergeCell ref="B9:B11"/>
    <mergeCell ref="A15:A16"/>
    <mergeCell ref="B15:B16"/>
    <mergeCell ref="A20:A27"/>
    <mergeCell ref="B20:B27"/>
    <mergeCell ref="B29:C29"/>
    <mergeCell ref="A31:A33"/>
    <mergeCell ref="B31:B33"/>
    <mergeCell ref="B35:C35"/>
    <mergeCell ref="A37:A39"/>
    <mergeCell ref="B37:B38"/>
    <mergeCell ref="B41:C41"/>
    <mergeCell ref="A43:J43"/>
    <mergeCell ref="A44:A48"/>
    <mergeCell ref="B44:B48"/>
    <mergeCell ref="B50:C50"/>
    <mergeCell ref="A52:A56"/>
    <mergeCell ref="B52:B56"/>
    <mergeCell ref="B58:C58"/>
    <mergeCell ref="A60:A61"/>
    <mergeCell ref="B60:B61"/>
    <mergeCell ref="B63:C63"/>
    <mergeCell ref="B67:C67"/>
    <mergeCell ref="A69:A72"/>
    <mergeCell ref="B69:B72"/>
    <mergeCell ref="B74:C74"/>
    <mergeCell ref="A76:A78"/>
    <mergeCell ref="B76:B78"/>
    <mergeCell ref="B80:C80"/>
    <mergeCell ref="A82:A84"/>
    <mergeCell ref="B82:B84"/>
    <mergeCell ref="B86:C86"/>
    <mergeCell ref="A88:A90"/>
    <mergeCell ref="B88:B90"/>
    <mergeCell ref="B92:C92"/>
    <mergeCell ref="A94:J94"/>
    <mergeCell ref="B97:C97"/>
    <mergeCell ref="B101:C101"/>
    <mergeCell ref="B105:C105"/>
    <mergeCell ref="B109:C109"/>
    <mergeCell ref="B113:C113"/>
    <mergeCell ref="B117:C117"/>
    <mergeCell ref="A119:A120"/>
    <mergeCell ref="B119:B120"/>
    <mergeCell ref="B122:C122"/>
    <mergeCell ref="A124:A125"/>
    <mergeCell ref="B124:B125"/>
    <mergeCell ref="B127:C127"/>
    <mergeCell ref="B132:C132"/>
    <mergeCell ref="A134:A135"/>
    <mergeCell ref="B137:C137"/>
    <mergeCell ref="B141:C141"/>
    <mergeCell ref="A143:A144"/>
    <mergeCell ref="B143:B144"/>
    <mergeCell ref="B146:C146"/>
    <mergeCell ref="B150:C150"/>
    <mergeCell ref="B154:C154"/>
    <mergeCell ref="B158:C158"/>
    <mergeCell ref="B162:C162"/>
    <mergeCell ref="B166:C166"/>
    <mergeCell ref="B170:C170"/>
    <mergeCell ref="A172:A174"/>
    <mergeCell ref="B172:B174"/>
    <mergeCell ref="B176:C176"/>
    <mergeCell ref="B180:C180"/>
    <mergeCell ref="B185:C185"/>
    <mergeCell ref="B189:C189"/>
    <mergeCell ref="B193:C193"/>
    <mergeCell ref="B197:C197"/>
    <mergeCell ref="B201:C201"/>
    <mergeCell ref="A203:A204"/>
    <mergeCell ref="B203:B204"/>
    <mergeCell ref="B206:C206"/>
    <mergeCell ref="A208:A209"/>
    <mergeCell ref="B208:B209"/>
    <mergeCell ref="B211:C211"/>
    <mergeCell ref="B215:C215"/>
    <mergeCell ref="B219:C219"/>
    <mergeCell ref="B223:C223"/>
    <mergeCell ref="A225:A227"/>
    <mergeCell ref="B225:B227"/>
    <mergeCell ref="B229:C229"/>
    <mergeCell ref="B233:C233"/>
    <mergeCell ref="B237:C237"/>
    <mergeCell ref="B241:C241"/>
    <mergeCell ref="B245:C245"/>
    <mergeCell ref="A247:J247"/>
    <mergeCell ref="B250:C250"/>
    <mergeCell ref="B254:C254"/>
    <mergeCell ref="B258:C258"/>
    <mergeCell ref="B262:C262"/>
    <mergeCell ref="B266:C266"/>
    <mergeCell ref="B270:C270"/>
    <mergeCell ref="B274:C274"/>
    <mergeCell ref="B278:C278"/>
    <mergeCell ref="B282:C282"/>
    <mergeCell ref="B286:C286"/>
    <mergeCell ref="B290:C290"/>
    <mergeCell ref="B294:C294"/>
    <mergeCell ref="B298:C298"/>
    <mergeCell ref="B302:C302"/>
    <mergeCell ref="B306:C306"/>
    <mergeCell ref="B310:C310"/>
    <mergeCell ref="B314:C314"/>
    <mergeCell ref="B318:C3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2010-12-07T09:29:22Z</cp:lastPrinted>
  <dcterms:created xsi:type="dcterms:W3CDTF">1996-10-08T23:32:33Z</dcterms:created>
  <dcterms:modified xsi:type="dcterms:W3CDTF">2010-12-08T04:54:20Z</dcterms:modified>
  <cp:category/>
  <cp:version/>
  <cp:contentType/>
  <cp:contentStatus/>
</cp:coreProperties>
</file>