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201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<sst xmlns="http://schemas.openxmlformats.org/spreadsheetml/2006/main" count="131" uniqueCount="96">
  <si>
    <t>Отчет</t>
  </si>
  <si>
    <t>Адрес:</t>
  </si>
  <si>
    <t>Пл. жилых помещений (м2)</t>
  </si>
  <si>
    <t>Работы выполнены УМП г. Томска "Муниципальная УК"</t>
  </si>
  <si>
    <t>Кол-во лиц. счетов</t>
  </si>
  <si>
    <t>Кол-во зарегестр.</t>
  </si>
  <si>
    <t>Расчет, руб.</t>
  </si>
  <si>
    <t>Содержание жилья</t>
  </si>
  <si>
    <t>Вывоз мусора</t>
  </si>
  <si>
    <t>Текущий ремонт</t>
  </si>
  <si>
    <t>Услуги (работы)</t>
  </si>
  <si>
    <t xml:space="preserve">   Состав услуг (работ)</t>
  </si>
  <si>
    <t>Ед. изм.</t>
  </si>
  <si>
    <t>руб.</t>
  </si>
  <si>
    <t>Уборка придомовых территорий</t>
  </si>
  <si>
    <t>Управление домом</t>
  </si>
  <si>
    <t>Кузнецова,6</t>
  </si>
  <si>
    <t>Услуги охраны</t>
  </si>
  <si>
    <t>Сервисное обслуживание</t>
  </si>
  <si>
    <t>Начислено (жилое помещение)</t>
  </si>
  <si>
    <t>Оплачено(жилое помещение)</t>
  </si>
  <si>
    <t>Установка общедомовой антены</t>
  </si>
  <si>
    <t>Установка доводчика в 3 подъезде</t>
  </si>
  <si>
    <t>ОАО "Ростелеком"(за размещение оборудования)</t>
  </si>
  <si>
    <t>ОАО "ВымпелКом"(за размещение оборудования)</t>
  </si>
  <si>
    <t>Услуги паспортного стола,  вычислительного центра, ведение бух.учета</t>
  </si>
  <si>
    <t>Содержание и ремонт дома</t>
  </si>
  <si>
    <t>Услуги по выезду аварийной бригады</t>
  </si>
  <si>
    <t>Электротехнические работы</t>
  </si>
  <si>
    <t>Итого</t>
  </si>
  <si>
    <t xml:space="preserve">Вывоз мусора  ( июль-декабрь)                                                                                                                                                                                                                        </t>
  </si>
  <si>
    <t>Замена автоматических выключателей в ВРУ №1 и ВРУ №3 11.11.2011г.</t>
  </si>
  <si>
    <t>Услуги по выезду аварийной бригады 13.12.2011г.(по восстановление света в подъезде)</t>
  </si>
  <si>
    <t>о расходах за оказание услуги по содержанию и выполненные работы по ремонту общего имущества в многоквартирном доме за июль-декабрь2011 г.</t>
  </si>
  <si>
    <t>Отопление</t>
  </si>
  <si>
    <t>Горячая вода</t>
  </si>
  <si>
    <t>Холодная вода</t>
  </si>
  <si>
    <t>Эл энергия</t>
  </si>
  <si>
    <t>Канали  зация</t>
  </si>
  <si>
    <t>Целевой сбор</t>
  </si>
  <si>
    <t>Уборка придомовой территорий (август-декабрь) Договор с ИП ШИН  № 87 от 01.08.11</t>
  </si>
  <si>
    <t>Электроэнергия</t>
  </si>
  <si>
    <t>Отопление+ горячая вода</t>
  </si>
  <si>
    <t>Отопление+ гор.вода по договору с ОАО ТГК -11, штраф, % за пользование чужими средствами</t>
  </si>
  <si>
    <t>Начислено по счетам</t>
  </si>
  <si>
    <t>Работы по ведению бухгалтерского учета, паспортного стола, услуги вычислительного центра согласно договора  с ЦП ТСЖ   от 12.07.2011 г(июль- декабрь)</t>
  </si>
  <si>
    <t>Услуги охраны по договору с "ЧОП "ТомСтраж"</t>
  </si>
  <si>
    <t>Управление домом по договору с УМП "Муниципальная УК" от 12.07.2011</t>
  </si>
  <si>
    <t>Содержание и ремонт дома согласно договора с ООО "СтанИнТех"</t>
  </si>
  <si>
    <t>Сервисное обслуживание  двух узлов тепловой энергии  по договору с ООО "Теплосервис"</t>
  </si>
  <si>
    <t>Взносы в бюджет</t>
  </si>
  <si>
    <t>Авансовый подотчет на хозрасходы (Онищенко)</t>
  </si>
  <si>
    <t>Авансовый подотчет на хозрасходы    ( Беломестнова)</t>
  </si>
  <si>
    <t>руб</t>
  </si>
  <si>
    <t>За размещение оборудования</t>
  </si>
  <si>
    <t>ОГАУ "ЦДС и отдыха "Томь"</t>
  </si>
  <si>
    <t>ЖКУ за кв.31</t>
  </si>
  <si>
    <t>ООО ПКФ "Астра"</t>
  </si>
  <si>
    <t>ЖКУ за нежилое</t>
  </si>
  <si>
    <t>Установка урн</t>
  </si>
  <si>
    <t>Установка урн по договору с ООО АКП</t>
  </si>
  <si>
    <t xml:space="preserve">Доходы </t>
  </si>
  <si>
    <t>Затраты на комиссию по приему платежей в сбербанке</t>
  </si>
  <si>
    <t>Прием платежей</t>
  </si>
  <si>
    <t>Субсидия с Администрации Кировского района</t>
  </si>
  <si>
    <t>Поступление на счет</t>
  </si>
  <si>
    <t>Холодная вода и водоотведение</t>
  </si>
  <si>
    <t>Холодная вода и водоотведение по договору с  Томскводоканал</t>
  </si>
  <si>
    <t>Коммунальные услуги</t>
  </si>
  <si>
    <t>Оплачено со счета</t>
  </si>
  <si>
    <t xml:space="preserve">Начислено </t>
  </si>
  <si>
    <t>Жилищные услуги</t>
  </si>
  <si>
    <t>Департамент по управлению</t>
  </si>
  <si>
    <t>Субсидия с Администрации Кировского района  на   создание ТСЖ</t>
  </si>
  <si>
    <t xml:space="preserve">Затраты </t>
  </si>
  <si>
    <t>Оплата населения через банк</t>
  </si>
  <si>
    <t>Размер платы, руб./м2(июль-август)</t>
  </si>
  <si>
    <t>Размер платы, руб./м2(сентябрь-октябрь)</t>
  </si>
  <si>
    <t xml:space="preserve">  Электроэнергия по договору с ОАО "Томскэнергосбыт"</t>
  </si>
  <si>
    <t xml:space="preserve">Авансовый подотчет </t>
  </si>
  <si>
    <t xml:space="preserve">Авансовый подотчет на хозрасходы  </t>
  </si>
  <si>
    <t>Исрасходовавно (Оплачено со счета )</t>
  </si>
  <si>
    <t>Израсходовано( по документам)</t>
  </si>
  <si>
    <t>Итого поступление на счет</t>
  </si>
  <si>
    <t>Остаток средств   2011год  (на счету)</t>
  </si>
  <si>
    <t>Остаток средств на начало  2011 года</t>
  </si>
  <si>
    <t>Итоговый баланс по дому на конец    2011года (на счету)</t>
  </si>
  <si>
    <t>Итоговый баланс по дому на конец 2011 года ( по документам)</t>
  </si>
  <si>
    <t>Доходы от нежилых помещений и субсидий</t>
  </si>
  <si>
    <t>Долг населения</t>
  </si>
  <si>
    <t>Всего</t>
  </si>
  <si>
    <t>Установка доводчика в 3 подъезде в декабре  2011г.  по договору с  ООО "Альфа- сервис"</t>
  </si>
  <si>
    <r>
      <t>Установка общедомовой антены ИП Ефременко М.Н.</t>
    </r>
    <r>
      <rPr>
        <sz val="10"/>
        <color indexed="9"/>
        <rFont val="Arial Cyr"/>
        <family val="0"/>
      </rPr>
      <t>( в том числе материалы 12725,0 руб)</t>
    </r>
  </si>
  <si>
    <t>ХГВ(подогрев холодной воды)</t>
  </si>
  <si>
    <t>Содержа-ние жилья</t>
  </si>
  <si>
    <t>ОДН эл.энер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</si>
</sst>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</numFmts>
  <fonts count="14">
    <font>
      <sz val="10"/>
      <name val="Arial Cyr"/>
      <family val="0"/>
    </font>
    <font>
      <b/>
      <sz val="12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0"/>
      <color indexed="9"/>
      <name val="Arial Cyr"/>
      <family val="0"/>
    </font>
    <font>
      <sz val="7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4" fontId="0" fillId="0" borderId="1" xfId="0" applyNumberFormat="1" applyFont="1" applyAlignment="1">
      <alignment horizontal="right"/>
    </xf>
    <xf numFmtId="1" fontId="0" fillId="0" borderId="1" xfId="0" applyNumberFormat="1" applyFont="1" applyAlignment="1">
      <alignment horizontal="right"/>
    </xf>
    <xf numFmtId="0" fontId="0" fillId="0" borderId="2" xfId="0" applyNumberFormat="1" applyAlignment="1">
      <alignment horizontal="center"/>
    </xf>
    <xf numFmtId="0" fontId="0" fillId="0" borderId="2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NumberFormat="1" applyFont="1" applyFill="1" applyBorder="1" applyAlignment="1">
      <alignment horizontal="center"/>
    </xf>
    <xf numFmtId="0" fontId="7" fillId="2" borderId="2" xfId="0" applyNumberFormat="1" applyFont="1" applyFill="1" applyAlignment="1">
      <alignment horizontal="center"/>
    </xf>
    <xf numFmtId="2" fontId="9" fillId="0" borderId="2" xfId="0" applyNumberFormat="1" applyFont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1" fillId="0" borderId="2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10" fillId="0" borderId="2" xfId="0" applyNumberFormat="1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0" xfId="0" applyNumberFormat="1" applyFont="1" applyFill="1" applyAlignment="1">
      <alignment/>
    </xf>
    <xf numFmtId="0" fontId="10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center" wrapText="1"/>
    </xf>
    <xf numFmtId="0" fontId="7" fillId="2" borderId="5" xfId="0" applyNumberFormat="1" applyFont="1" applyFill="1" applyBorder="1" applyAlignment="1">
      <alignment horizontal="center" wrapText="1"/>
    </xf>
    <xf numFmtId="0" fontId="7" fillId="2" borderId="6" xfId="0" applyNumberFormat="1" applyFont="1" applyFill="1" applyBorder="1" applyAlignment="1">
      <alignment horizontal="center" wrapText="1"/>
    </xf>
    <xf numFmtId="0" fontId="0" fillId="3" borderId="2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 wrapText="1"/>
    </xf>
    <xf numFmtId="166" fontId="5" fillId="0" borderId="2" xfId="0" applyNumberFormat="1" applyFont="1" applyBorder="1" applyAlignment="1">
      <alignment horizontal="center"/>
    </xf>
    <xf numFmtId="0" fontId="7" fillId="2" borderId="5" xfId="0" applyNumberFormat="1" applyFont="1" applyFill="1" applyBorder="1" applyAlignment="1">
      <alignment wrapText="1"/>
    </xf>
    <xf numFmtId="0" fontId="7" fillId="2" borderId="3" xfId="0" applyNumberFormat="1" applyFont="1" applyFill="1" applyBorder="1" applyAlignment="1">
      <alignment wrapText="1"/>
    </xf>
    <xf numFmtId="0" fontId="7" fillId="2" borderId="6" xfId="0" applyNumberFormat="1" applyFont="1" applyFill="1" applyBorder="1" applyAlignment="1">
      <alignment wrapText="1"/>
    </xf>
    <xf numFmtId="4" fontId="8" fillId="2" borderId="2" xfId="0" applyNumberFormat="1" applyFont="1" applyFill="1" applyBorder="1" applyAlignment="1">
      <alignment horizontal="right"/>
    </xf>
    <xf numFmtId="0" fontId="0" fillId="0" borderId="7" xfId="0" applyNumberForma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2" xfId="0" applyNumberForma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left"/>
    </xf>
    <xf numFmtId="2" fontId="5" fillId="0" borderId="2" xfId="0" applyNumberFormat="1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 wrapText="1"/>
    </xf>
    <xf numFmtId="2" fontId="11" fillId="0" borderId="2" xfId="0" applyNumberFormat="1" applyFont="1" applyFill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0" fillId="0" borderId="2" xfId="0" applyNumberFormat="1" applyAlignment="1">
      <alignment horizontal="left" wrapText="1"/>
    </xf>
    <xf numFmtId="0" fontId="7" fillId="2" borderId="2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4" fontId="4" fillId="2" borderId="6" xfId="0" applyNumberFormat="1" applyFont="1" applyFill="1" applyBorder="1" applyAlignment="1">
      <alignment horizontal="right"/>
    </xf>
    <xf numFmtId="0" fontId="10" fillId="2" borderId="2" xfId="0" applyNumberFormat="1" applyFont="1" applyFill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wrapText="1"/>
    </xf>
    <xf numFmtId="0" fontId="0" fillId="0" borderId="7" xfId="0" applyNumberFormat="1" applyFill="1" applyBorder="1" applyAlignment="1">
      <alignment horizontal="left" wrapText="1"/>
    </xf>
    <xf numFmtId="0" fontId="0" fillId="0" borderId="7" xfId="0" applyNumberFormat="1" applyFont="1" applyFill="1" applyBorder="1" applyAlignment="1">
      <alignment horizontal="left" wrapText="1"/>
    </xf>
    <xf numFmtId="0" fontId="0" fillId="0" borderId="3" xfId="0" applyNumberFormat="1" applyBorder="1" applyAlignment="1">
      <alignment horizontal="left" wrapText="1"/>
    </xf>
    <xf numFmtId="0" fontId="0" fillId="0" borderId="5" xfId="0" applyNumberFormat="1" applyBorder="1" applyAlignment="1">
      <alignment horizontal="left" wrapText="1"/>
    </xf>
    <xf numFmtId="0" fontId="0" fillId="0" borderId="6" xfId="0" applyNumberFormat="1" applyBorder="1" applyAlignment="1">
      <alignment horizontal="left" wrapText="1"/>
    </xf>
    <xf numFmtId="0" fontId="0" fillId="0" borderId="2" xfId="0" applyNumberForma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wrapText="1"/>
    </xf>
    <xf numFmtId="0" fontId="0" fillId="3" borderId="3" xfId="0" applyNumberFormat="1" applyFill="1" applyBorder="1" applyAlignment="1">
      <alignment horizontal="left" wrapText="1"/>
    </xf>
    <xf numFmtId="0" fontId="0" fillId="3" borderId="6" xfId="0" applyNumberFormat="1" applyFill="1" applyBorder="1" applyAlignment="1">
      <alignment horizontal="left" wrapText="1"/>
    </xf>
    <xf numFmtId="0" fontId="11" fillId="0" borderId="3" xfId="0" applyNumberFormat="1" applyFont="1" applyBorder="1" applyAlignment="1">
      <alignment horizontal="left" vertical="center" wrapText="1"/>
    </xf>
    <xf numFmtId="0" fontId="11" fillId="0" borderId="6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11" xfId="0" applyNumberFormat="1" applyBorder="1" applyAlignment="1">
      <alignment horizontal="left" wrapText="1"/>
    </xf>
    <xf numFmtId="0" fontId="0" fillId="0" borderId="12" xfId="0" applyNumberFormat="1" applyBorder="1" applyAlignment="1">
      <alignment horizontal="left" wrapText="1"/>
    </xf>
    <xf numFmtId="0" fontId="0" fillId="0" borderId="13" xfId="0" applyNumberFormat="1" applyBorder="1" applyAlignment="1">
      <alignment horizontal="left" wrapText="1"/>
    </xf>
    <xf numFmtId="0" fontId="0" fillId="0" borderId="2" xfId="0" applyNumberFormat="1" applyFont="1" applyAlignment="1">
      <alignment horizontal="left" wrapText="1"/>
    </xf>
    <xf numFmtId="0" fontId="0" fillId="0" borderId="3" xfId="0" applyNumberFormat="1" applyFill="1" applyBorder="1" applyAlignment="1">
      <alignment horizontal="left" wrapText="1"/>
    </xf>
    <xf numFmtId="0" fontId="0" fillId="0" borderId="6" xfId="0" applyNumberFormat="1" applyFill="1" applyBorder="1" applyAlignment="1">
      <alignment horizontal="left" wrapText="1"/>
    </xf>
    <xf numFmtId="0" fontId="0" fillId="3" borderId="5" xfId="0" applyNumberForma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2" borderId="3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left"/>
    </xf>
    <xf numFmtId="0" fontId="11" fillId="0" borderId="6" xfId="0" applyNumberFormat="1" applyFont="1" applyFill="1" applyBorder="1" applyAlignment="1">
      <alignment horizontal="left"/>
    </xf>
    <xf numFmtId="0" fontId="11" fillId="0" borderId="3" xfId="0" applyNumberFormat="1" applyFont="1" applyFill="1" applyBorder="1" applyAlignment="1">
      <alignment horizontal="left" wrapText="1"/>
    </xf>
    <xf numFmtId="0" fontId="11" fillId="0" borderId="6" xfId="0" applyNumberFormat="1" applyFont="1" applyFill="1" applyBorder="1" applyAlignment="1">
      <alignment horizontal="left" wrapText="1"/>
    </xf>
    <xf numFmtId="0" fontId="11" fillId="0" borderId="2" xfId="0" applyNumberFormat="1" applyFont="1" applyFill="1" applyAlignment="1">
      <alignment horizontal="left"/>
    </xf>
    <xf numFmtId="0" fontId="11" fillId="0" borderId="2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Alignment="1">
      <alignment horizontal="left"/>
    </xf>
    <xf numFmtId="0" fontId="7" fillId="2" borderId="2" xfId="0" applyNumberFormat="1" applyFont="1" applyFill="1" applyAlignment="1">
      <alignment horizontal="center"/>
    </xf>
    <xf numFmtId="0" fontId="7" fillId="2" borderId="3" xfId="0" applyNumberFormat="1" applyFont="1" applyFill="1" applyBorder="1" applyAlignment="1">
      <alignment horizontal="center" wrapText="1"/>
    </xf>
    <xf numFmtId="0" fontId="7" fillId="2" borderId="6" xfId="0" applyNumberFormat="1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NumberFormat="1" applyBorder="1" applyAlignment="1">
      <alignment horizontal="left" wrapText="1"/>
    </xf>
    <xf numFmtId="0" fontId="0" fillId="0" borderId="7" xfId="0" applyNumberFormat="1" applyFont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3" fillId="2" borderId="2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2" borderId="2" xfId="0" applyNumberFormat="1" applyFont="1" applyFill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workbookViewId="0" topLeftCell="A9">
      <selection activeCell="M10" sqref="M10"/>
    </sheetView>
  </sheetViews>
  <sheetFormatPr defaultColWidth="9.00390625" defaultRowHeight="12.75"/>
  <cols>
    <col min="1" max="1" width="2.125" style="0" customWidth="1"/>
    <col min="3" max="3" width="22.625" style="0" customWidth="1"/>
    <col min="4" max="4" width="10.25390625" style="0" customWidth="1"/>
    <col min="7" max="7" width="10.00390625" style="0" customWidth="1"/>
    <col min="8" max="8" width="9.75390625" style="0" customWidth="1"/>
    <col min="9" max="12" width="8.875" style="0" customWidth="1"/>
    <col min="13" max="13" width="7.875" style="0" customWidth="1"/>
    <col min="14" max="14" width="9.25390625" style="0" customWidth="1"/>
    <col min="15" max="15" width="11.00390625" style="0" customWidth="1"/>
    <col min="16" max="17" width="10.125" style="0" bestFit="1" customWidth="1"/>
    <col min="18" max="20" width="9.625" style="0" bestFit="1" customWidth="1"/>
  </cols>
  <sheetData>
    <row r="1" spans="1:14" ht="15.75">
      <c r="A1" s="1"/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92" t="s">
        <v>33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17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 t="s">
        <v>1</v>
      </c>
      <c r="C5" s="102" t="s">
        <v>16</v>
      </c>
      <c r="D5" s="103"/>
      <c r="E5" s="103"/>
      <c r="F5" s="3" t="s">
        <v>2</v>
      </c>
      <c r="H5" s="4">
        <v>5415.17</v>
      </c>
      <c r="I5" s="1"/>
      <c r="J5" s="1"/>
      <c r="K5" s="1"/>
      <c r="L5" s="1"/>
      <c r="M5" s="1"/>
      <c r="N5" s="1"/>
    </row>
    <row r="6" spans="1:14" ht="12.75">
      <c r="A6" s="1"/>
      <c r="B6" s="1" t="s">
        <v>3</v>
      </c>
      <c r="C6" s="1"/>
      <c r="D6" s="1"/>
      <c r="E6" s="1"/>
      <c r="F6" s="3" t="s">
        <v>4</v>
      </c>
      <c r="H6" s="5">
        <v>69</v>
      </c>
      <c r="I6" s="1"/>
      <c r="J6" s="1"/>
      <c r="K6" s="1"/>
      <c r="L6" s="1"/>
      <c r="M6" s="1"/>
      <c r="N6" s="1"/>
    </row>
    <row r="7" spans="1:14" ht="12.75">
      <c r="A7" s="1"/>
      <c r="B7" s="1"/>
      <c r="C7" s="1"/>
      <c r="D7" s="1"/>
      <c r="E7" s="1"/>
      <c r="F7" s="3" t="s">
        <v>5</v>
      </c>
      <c r="H7" s="5">
        <v>57</v>
      </c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45">
      <c r="A9" s="1"/>
      <c r="B9" s="104" t="s">
        <v>6</v>
      </c>
      <c r="C9" s="104"/>
      <c r="D9" s="121" t="s">
        <v>94</v>
      </c>
      <c r="E9" s="69" t="s">
        <v>8</v>
      </c>
      <c r="F9" s="69" t="s">
        <v>9</v>
      </c>
      <c r="G9" s="26" t="s">
        <v>34</v>
      </c>
      <c r="H9" s="26" t="s">
        <v>35</v>
      </c>
      <c r="I9" s="122" t="s">
        <v>36</v>
      </c>
      <c r="J9" s="26" t="s">
        <v>37</v>
      </c>
      <c r="K9" s="26" t="s">
        <v>38</v>
      </c>
      <c r="L9" s="122" t="s">
        <v>93</v>
      </c>
      <c r="M9" s="26" t="s">
        <v>95</v>
      </c>
      <c r="N9" s="26" t="s">
        <v>39</v>
      </c>
      <c r="O9" s="70" t="s">
        <v>29</v>
      </c>
    </row>
    <row r="10" spans="1:15" ht="12.75">
      <c r="A10" s="1"/>
      <c r="B10" s="100" t="s">
        <v>19</v>
      </c>
      <c r="C10" s="100"/>
      <c r="D10" s="49">
        <v>368109.98</v>
      </c>
      <c r="E10" s="49">
        <v>20837.58</v>
      </c>
      <c r="F10" s="49">
        <v>145276.09</v>
      </c>
      <c r="G10" s="50">
        <v>417490.72</v>
      </c>
      <c r="H10" s="50">
        <v>31128.93</v>
      </c>
      <c r="I10" s="22">
        <v>17249.4</v>
      </c>
      <c r="J10" s="22">
        <v>73109.73</v>
      </c>
      <c r="K10" s="22">
        <v>18779.78</v>
      </c>
      <c r="L10" s="22">
        <v>-606.06</v>
      </c>
      <c r="M10" s="22">
        <v>8787.36</v>
      </c>
      <c r="N10" s="22">
        <v>63033</v>
      </c>
      <c r="O10" s="21">
        <f>D10+E10+F10+G10+H10+I10+J10+M10+K10+L10+N10</f>
        <v>1163196.5100000002</v>
      </c>
    </row>
    <row r="11" spans="1:19" ht="12.75">
      <c r="A11" s="1"/>
      <c r="B11" s="100" t="s">
        <v>20</v>
      </c>
      <c r="C11" s="100"/>
      <c r="D11" s="49">
        <v>301480.86</v>
      </c>
      <c r="E11" s="49">
        <v>11857.34</v>
      </c>
      <c r="F11" s="49">
        <v>72432.51</v>
      </c>
      <c r="G11" s="50">
        <v>161083</v>
      </c>
      <c r="H11" s="50">
        <v>21648.05</v>
      </c>
      <c r="I11" s="22">
        <v>12590.41</v>
      </c>
      <c r="J11" s="22">
        <v>55568.32</v>
      </c>
      <c r="K11" s="22">
        <v>12837.09</v>
      </c>
      <c r="L11" s="22"/>
      <c r="M11" s="22">
        <v>5651.44</v>
      </c>
      <c r="N11" s="22">
        <v>20548</v>
      </c>
      <c r="O11" s="21">
        <f>D11+E11+F11+G11+H11+I11+J11+K11+M11+N11</f>
        <v>675697.0199999999</v>
      </c>
      <c r="Q11" s="25"/>
      <c r="S11" s="20">
        <f>Q11-O11</f>
        <v>-675697.0199999999</v>
      </c>
    </row>
    <row r="12" spans="1:19" ht="24" customHeight="1">
      <c r="A12" s="1"/>
      <c r="B12" s="98" t="s">
        <v>88</v>
      </c>
      <c r="C12" s="99"/>
      <c r="D12" s="49"/>
      <c r="E12" s="49"/>
      <c r="F12" s="49"/>
      <c r="G12" s="50"/>
      <c r="H12" s="50"/>
      <c r="I12" s="22"/>
      <c r="J12" s="22"/>
      <c r="K12" s="22"/>
      <c r="L12" s="22"/>
      <c r="M12" s="22"/>
      <c r="N12" s="22"/>
      <c r="O12" s="21">
        <f>O32+O36+O37+23357.13</f>
        <v>50774.869999999995</v>
      </c>
      <c r="Q12" s="25"/>
      <c r="S12" s="20"/>
    </row>
    <row r="13" spans="1:19" ht="12.75">
      <c r="A13" s="1"/>
      <c r="B13" s="96" t="s">
        <v>83</v>
      </c>
      <c r="C13" s="97"/>
      <c r="D13" s="49"/>
      <c r="E13" s="49"/>
      <c r="F13" s="49"/>
      <c r="G13" s="50"/>
      <c r="H13" s="50"/>
      <c r="I13" s="22"/>
      <c r="J13" s="22"/>
      <c r="K13" s="22"/>
      <c r="L13" s="22"/>
      <c r="M13" s="22"/>
      <c r="N13" s="22"/>
      <c r="O13" s="21">
        <f>O31</f>
        <v>726471.89</v>
      </c>
      <c r="Q13" s="25"/>
      <c r="S13" s="20"/>
    </row>
    <row r="14" spans="1:15" ht="18.75" customHeight="1">
      <c r="A14" s="1"/>
      <c r="B14" s="98" t="s">
        <v>81</v>
      </c>
      <c r="C14" s="99"/>
      <c r="D14" s="49">
        <f>O47</f>
        <v>271218.66</v>
      </c>
      <c r="E14" s="49">
        <v>20105.35</v>
      </c>
      <c r="F14" s="49">
        <v>0</v>
      </c>
      <c r="G14" s="50">
        <f>G10-119209.09</f>
        <v>298281.63</v>
      </c>
      <c r="H14" s="50">
        <f>H10-9665.56-0.08</f>
        <v>21463.29</v>
      </c>
      <c r="I14" s="22">
        <f>I10</f>
        <v>17249.4</v>
      </c>
      <c r="J14" s="22">
        <f>J10+11303.78</f>
        <v>84413.51</v>
      </c>
      <c r="K14" s="22">
        <f>K10-837.05</f>
        <v>17942.73</v>
      </c>
      <c r="L14" s="22"/>
      <c r="M14" s="51">
        <f>M10+1541.43</f>
        <v>10328.79</v>
      </c>
      <c r="N14" s="22">
        <v>0</v>
      </c>
      <c r="O14" s="21">
        <f>E14+G14+H14+I14+J14+K14+M14+D14</f>
        <v>741003.3599999999</v>
      </c>
    </row>
    <row r="15" spans="1:17" ht="15" customHeight="1">
      <c r="A15" s="1"/>
      <c r="B15" s="100" t="s">
        <v>82</v>
      </c>
      <c r="C15" s="100"/>
      <c r="D15" s="14"/>
      <c r="E15" s="14"/>
      <c r="F15" s="14"/>
      <c r="G15" s="21"/>
      <c r="H15" s="21"/>
      <c r="I15" s="23"/>
      <c r="J15" s="23"/>
      <c r="K15" s="23"/>
      <c r="L15" s="23"/>
      <c r="M15" s="34"/>
      <c r="N15" s="23"/>
      <c r="O15" s="21">
        <f>N41+N47</f>
        <v>1009165.8500000001</v>
      </c>
      <c r="Q15" s="20"/>
    </row>
    <row r="16" spans="1:17" ht="15" customHeight="1">
      <c r="A16" s="1"/>
      <c r="B16" s="96" t="s">
        <v>89</v>
      </c>
      <c r="C16" s="97"/>
      <c r="D16" s="14"/>
      <c r="E16" s="14"/>
      <c r="F16" s="14"/>
      <c r="G16" s="21"/>
      <c r="H16" s="21"/>
      <c r="I16" s="23"/>
      <c r="J16" s="23"/>
      <c r="K16" s="23"/>
      <c r="L16" s="23"/>
      <c r="M16" s="34"/>
      <c r="N16" s="23"/>
      <c r="O16" s="21">
        <f>O10-O11</f>
        <v>487499.49000000034</v>
      </c>
      <c r="Q16" s="20"/>
    </row>
    <row r="17" spans="1:17" ht="12.75">
      <c r="A17" s="1"/>
      <c r="B17" s="46" t="s">
        <v>76</v>
      </c>
      <c r="C17" s="16"/>
      <c r="D17" s="47">
        <v>12.77</v>
      </c>
      <c r="E17" s="47">
        <v>0.44</v>
      </c>
      <c r="F17" s="47">
        <v>0</v>
      </c>
      <c r="G17" s="47"/>
      <c r="H17" s="120"/>
      <c r="I17" s="47"/>
      <c r="J17" s="120"/>
      <c r="K17" s="47"/>
      <c r="L17" s="24"/>
      <c r="M17" s="24"/>
      <c r="N17" s="24"/>
      <c r="O17" s="15"/>
      <c r="Q17" s="20"/>
    </row>
    <row r="18" spans="1:17" ht="12.75">
      <c r="A18" s="1"/>
      <c r="B18" s="46" t="s">
        <v>77</v>
      </c>
      <c r="C18" s="16"/>
      <c r="D18" s="47">
        <v>12.77</v>
      </c>
      <c r="E18" s="47">
        <v>3.17</v>
      </c>
      <c r="F18" s="47">
        <v>10.42</v>
      </c>
      <c r="G18" s="47"/>
      <c r="H18" s="120"/>
      <c r="I18" s="47"/>
      <c r="J18" s="120"/>
      <c r="K18" s="47"/>
      <c r="L18" s="24"/>
      <c r="M18" s="24"/>
      <c r="N18" s="24"/>
      <c r="O18" s="15"/>
      <c r="Q18" s="20"/>
    </row>
    <row r="19" spans="1:17" ht="12.75">
      <c r="A19" s="1"/>
      <c r="B19" s="1"/>
      <c r="C19" s="1"/>
      <c r="D19" s="1"/>
      <c r="E19" s="1"/>
      <c r="F19" s="1"/>
      <c r="H19" s="1"/>
      <c r="I19" s="1"/>
      <c r="J19" s="1"/>
      <c r="K19" s="1"/>
      <c r="L19" s="1"/>
      <c r="M19" s="1"/>
      <c r="N19" s="1"/>
      <c r="O19" s="1"/>
      <c r="Q19" s="20"/>
    </row>
    <row r="20" spans="1:17" ht="12.75">
      <c r="A20" s="1"/>
      <c r="B20" s="1"/>
      <c r="C20" s="1"/>
      <c r="D20" s="1"/>
      <c r="E20" s="1"/>
      <c r="F20" s="1"/>
      <c r="H20" s="54" t="s">
        <v>84</v>
      </c>
      <c r="J20" s="1"/>
      <c r="K20" s="1"/>
      <c r="L20" s="1"/>
      <c r="M20" s="1"/>
      <c r="N20" s="1"/>
      <c r="O20" s="55">
        <f>O13-O14</f>
        <v>-14531.469999999856</v>
      </c>
      <c r="Q20" s="20"/>
    </row>
    <row r="21" spans="1:17" ht="12.75">
      <c r="A21" s="1"/>
      <c r="B21" s="1"/>
      <c r="C21" s="1"/>
      <c r="D21" s="1"/>
      <c r="E21" s="1"/>
      <c r="F21" s="1"/>
      <c r="H21" s="54"/>
      <c r="J21" s="1"/>
      <c r="K21" s="1"/>
      <c r="L21" s="1"/>
      <c r="M21" s="1"/>
      <c r="N21" s="1"/>
      <c r="O21" s="56"/>
      <c r="Q21" s="20"/>
    </row>
    <row r="22" spans="1:17" ht="12.75">
      <c r="A22" s="1"/>
      <c r="B22" s="1"/>
      <c r="C22" s="1"/>
      <c r="D22" s="1"/>
      <c r="E22" s="1"/>
      <c r="F22" s="1"/>
      <c r="H22" s="54" t="s">
        <v>85</v>
      </c>
      <c r="J22" s="1"/>
      <c r="K22" s="1"/>
      <c r="L22" s="1"/>
      <c r="M22" s="1"/>
      <c r="N22" s="1"/>
      <c r="O22" s="57">
        <v>20953.24</v>
      </c>
      <c r="Q22" s="20"/>
    </row>
    <row r="23" spans="1:17" ht="12.75">
      <c r="A23" s="1"/>
      <c r="B23" s="1"/>
      <c r="C23" s="1"/>
      <c r="D23" s="1"/>
      <c r="E23" s="1"/>
      <c r="F23" s="1"/>
      <c r="H23" s="54"/>
      <c r="J23" s="1"/>
      <c r="K23" s="1"/>
      <c r="L23" s="1"/>
      <c r="M23" s="1"/>
      <c r="N23" s="1"/>
      <c r="O23" s="56"/>
      <c r="Q23" s="20"/>
    </row>
    <row r="24" spans="1:17" ht="12.75">
      <c r="A24" s="1"/>
      <c r="B24" s="1"/>
      <c r="E24" s="1"/>
      <c r="G24" s="1"/>
      <c r="H24" s="1" t="s">
        <v>86</v>
      </c>
      <c r="J24" s="1"/>
      <c r="K24" s="1"/>
      <c r="L24" s="1"/>
      <c r="M24" s="1"/>
      <c r="N24" s="1"/>
      <c r="O24" s="58">
        <f>O20+O22</f>
        <v>6421.770000000146</v>
      </c>
      <c r="Q24" s="20"/>
    </row>
    <row r="25" spans="1:17" ht="12.75">
      <c r="A25" s="1"/>
      <c r="B25" s="1"/>
      <c r="E25" s="1"/>
      <c r="G25" s="1"/>
      <c r="H25" s="1"/>
      <c r="J25" s="1"/>
      <c r="K25" s="1"/>
      <c r="L25" s="1"/>
      <c r="M25" s="1"/>
      <c r="N25" s="1"/>
      <c r="O25" s="59"/>
      <c r="Q25" s="20"/>
    </row>
    <row r="26" spans="1:17" ht="12.75">
      <c r="A26" s="1"/>
      <c r="B26" s="1"/>
      <c r="E26" s="1"/>
      <c r="G26" s="1"/>
      <c r="H26" s="1" t="s">
        <v>87</v>
      </c>
      <c r="J26" s="1"/>
      <c r="K26" s="1"/>
      <c r="L26" s="1"/>
      <c r="M26" s="1"/>
      <c r="N26" s="1"/>
      <c r="O26" s="60">
        <f>O13-N41-N47</f>
        <v>-282693.96</v>
      </c>
      <c r="Q26" s="20"/>
    </row>
    <row r="27" spans="1:17" ht="12.75">
      <c r="A27" s="1"/>
      <c r="B27" s="1"/>
      <c r="E27" s="1"/>
      <c r="G27" s="1"/>
      <c r="H27" s="1"/>
      <c r="I27" s="1"/>
      <c r="J27" s="1"/>
      <c r="K27" s="1"/>
      <c r="L27" s="1"/>
      <c r="M27" s="1"/>
      <c r="N27" s="1"/>
      <c r="O27" s="52"/>
      <c r="Q27" s="20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P28" s="20"/>
    </row>
    <row r="29" spans="1:17" ht="18" customHeight="1">
      <c r="A29" s="1"/>
      <c r="B29" s="66" t="s">
        <v>10</v>
      </c>
      <c r="C29" s="66"/>
      <c r="D29" s="93" t="s">
        <v>11</v>
      </c>
      <c r="E29" s="94"/>
      <c r="F29" s="94"/>
      <c r="G29" s="94"/>
      <c r="H29" s="94"/>
      <c r="I29" s="94"/>
      <c r="J29" s="94"/>
      <c r="K29" s="94"/>
      <c r="L29" s="95"/>
      <c r="M29" s="13"/>
      <c r="N29" s="27"/>
      <c r="O29" s="27"/>
      <c r="Q29" s="20"/>
    </row>
    <row r="30" spans="1:15" ht="21.75" customHeight="1">
      <c r="A30" s="1"/>
      <c r="B30" s="107"/>
      <c r="C30" s="108"/>
      <c r="D30" s="105" t="s">
        <v>61</v>
      </c>
      <c r="E30" s="71"/>
      <c r="F30" s="71"/>
      <c r="G30" s="71"/>
      <c r="H30" s="71"/>
      <c r="I30" s="71"/>
      <c r="J30" s="71"/>
      <c r="K30" s="71"/>
      <c r="L30" s="106"/>
      <c r="M30" s="13" t="s">
        <v>12</v>
      </c>
      <c r="N30" s="40" t="s">
        <v>70</v>
      </c>
      <c r="O30" s="113" t="s">
        <v>65</v>
      </c>
    </row>
    <row r="31" spans="1:15" ht="16.5" customHeight="1">
      <c r="A31" s="1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2"/>
      <c r="M31" s="13" t="s">
        <v>29</v>
      </c>
      <c r="N31" s="40">
        <f>N32+N33+N34+N35</f>
        <v>25144.730000000003</v>
      </c>
      <c r="O31" s="35">
        <f>O32+O33+O34+O35+O36+O37+O38</f>
        <v>726471.89</v>
      </c>
    </row>
    <row r="32" spans="1:15" ht="30" customHeight="1">
      <c r="A32" s="1"/>
      <c r="B32" s="98" t="s">
        <v>23</v>
      </c>
      <c r="C32" s="99"/>
      <c r="D32" s="74" t="s">
        <v>54</v>
      </c>
      <c r="E32" s="75"/>
      <c r="F32" s="75"/>
      <c r="G32" s="75"/>
      <c r="H32" s="75"/>
      <c r="I32" s="75"/>
      <c r="J32" s="75"/>
      <c r="K32" s="75"/>
      <c r="L32" s="76"/>
      <c r="M32" s="29" t="s">
        <v>53</v>
      </c>
      <c r="N32" s="61">
        <v>5400</v>
      </c>
      <c r="O32" s="36">
        <v>6300</v>
      </c>
    </row>
    <row r="33" spans="1:15" ht="24" customHeight="1">
      <c r="A33" s="1"/>
      <c r="B33" s="98" t="s">
        <v>24</v>
      </c>
      <c r="C33" s="99"/>
      <c r="D33" s="74" t="s">
        <v>54</v>
      </c>
      <c r="E33" s="75"/>
      <c r="F33" s="75"/>
      <c r="G33" s="75"/>
      <c r="H33" s="75"/>
      <c r="I33" s="75"/>
      <c r="J33" s="75"/>
      <c r="K33" s="75"/>
      <c r="L33" s="76"/>
      <c r="M33" s="29" t="s">
        <v>53</v>
      </c>
      <c r="N33" s="61">
        <v>900</v>
      </c>
      <c r="O33" s="36">
        <v>0</v>
      </c>
    </row>
    <row r="34" spans="1:15" ht="16.5" customHeight="1">
      <c r="A34" s="1"/>
      <c r="B34" s="98" t="s">
        <v>55</v>
      </c>
      <c r="C34" s="99"/>
      <c r="D34" s="74" t="s">
        <v>56</v>
      </c>
      <c r="E34" s="75"/>
      <c r="F34" s="75"/>
      <c r="G34" s="75"/>
      <c r="H34" s="75"/>
      <c r="I34" s="75"/>
      <c r="J34" s="75"/>
      <c r="K34" s="75"/>
      <c r="L34" s="76"/>
      <c r="M34" s="29" t="s">
        <v>53</v>
      </c>
      <c r="N34" s="61">
        <v>9243.11</v>
      </c>
      <c r="O34" s="36">
        <v>0</v>
      </c>
    </row>
    <row r="35" spans="1:15" ht="13.5" customHeight="1">
      <c r="A35" s="1"/>
      <c r="B35" s="101" t="s">
        <v>57</v>
      </c>
      <c r="C35" s="101"/>
      <c r="D35" s="74" t="s">
        <v>58</v>
      </c>
      <c r="E35" s="75"/>
      <c r="F35" s="75"/>
      <c r="G35" s="75"/>
      <c r="H35" s="75"/>
      <c r="I35" s="75"/>
      <c r="J35" s="75"/>
      <c r="K35" s="75"/>
      <c r="L35" s="76"/>
      <c r="M35" s="29" t="s">
        <v>53</v>
      </c>
      <c r="N35" s="61">
        <v>9601.62</v>
      </c>
      <c r="O35" s="36">
        <v>0</v>
      </c>
    </row>
    <row r="36" spans="1:15" ht="26.25" customHeight="1">
      <c r="A36" s="1"/>
      <c r="B36" s="101" t="s">
        <v>64</v>
      </c>
      <c r="C36" s="101"/>
      <c r="D36" s="74" t="s">
        <v>73</v>
      </c>
      <c r="E36" s="75"/>
      <c r="F36" s="75"/>
      <c r="G36" s="75"/>
      <c r="H36" s="75"/>
      <c r="I36" s="75"/>
      <c r="J36" s="75"/>
      <c r="K36" s="75"/>
      <c r="L36" s="76"/>
      <c r="M36" s="29" t="s">
        <v>53</v>
      </c>
      <c r="N36" s="61"/>
      <c r="O36" s="36">
        <v>2728.9</v>
      </c>
    </row>
    <row r="37" spans="1:15" ht="19.5" customHeight="1">
      <c r="A37" s="1"/>
      <c r="B37" s="101" t="s">
        <v>72</v>
      </c>
      <c r="C37" s="101"/>
      <c r="D37" s="74" t="s">
        <v>72</v>
      </c>
      <c r="E37" s="75"/>
      <c r="F37" s="75"/>
      <c r="G37" s="75"/>
      <c r="H37" s="75"/>
      <c r="I37" s="75"/>
      <c r="J37" s="75"/>
      <c r="K37" s="75"/>
      <c r="L37" s="76"/>
      <c r="M37" s="29" t="s">
        <v>53</v>
      </c>
      <c r="N37" s="61"/>
      <c r="O37" s="36">
        <v>18388.84</v>
      </c>
    </row>
    <row r="38" spans="1:18" ht="21" customHeight="1">
      <c r="A38" s="1"/>
      <c r="B38" s="98" t="s">
        <v>75</v>
      </c>
      <c r="C38" s="99"/>
      <c r="D38" s="74"/>
      <c r="E38" s="75"/>
      <c r="F38" s="75"/>
      <c r="G38" s="75"/>
      <c r="H38" s="75"/>
      <c r="I38" s="75"/>
      <c r="J38" s="75"/>
      <c r="K38" s="75"/>
      <c r="L38" s="76"/>
      <c r="M38" s="29" t="s">
        <v>53</v>
      </c>
      <c r="N38" s="61"/>
      <c r="O38" s="36">
        <v>699054.15</v>
      </c>
      <c r="R38" s="20"/>
    </row>
    <row r="39" spans="1:15" ht="16.5" customHeight="1">
      <c r="A39" s="1"/>
      <c r="B39" s="105" t="s">
        <v>74</v>
      </c>
      <c r="C39" s="71"/>
      <c r="D39" s="71"/>
      <c r="E39" s="71"/>
      <c r="F39" s="71"/>
      <c r="G39" s="71"/>
      <c r="H39" s="71"/>
      <c r="I39" s="71"/>
      <c r="J39" s="71"/>
      <c r="K39" s="71"/>
      <c r="L39" s="106"/>
      <c r="M39" s="43"/>
      <c r="N39" s="44"/>
      <c r="O39" s="45"/>
    </row>
    <row r="40" spans="1:17" ht="25.5" customHeight="1">
      <c r="A40" s="1"/>
      <c r="B40" s="105" t="s">
        <v>68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2"/>
      <c r="M40" s="13" t="s">
        <v>12</v>
      </c>
      <c r="N40" s="27" t="s">
        <v>44</v>
      </c>
      <c r="O40" s="27" t="s">
        <v>69</v>
      </c>
      <c r="Q40" s="20"/>
    </row>
    <row r="41" spans="1:17" ht="15" customHeight="1">
      <c r="A41" s="1"/>
      <c r="B41" s="105"/>
      <c r="C41" s="71"/>
      <c r="D41" s="71"/>
      <c r="E41" s="71"/>
      <c r="F41" s="71"/>
      <c r="G41" s="71"/>
      <c r="H41" s="71"/>
      <c r="I41" s="71"/>
      <c r="J41" s="71"/>
      <c r="K41" s="71"/>
      <c r="L41" s="106"/>
      <c r="M41" s="13" t="s">
        <v>29</v>
      </c>
      <c r="N41" s="48">
        <f>N42+N43+N44+N45</f>
        <v>679929.1900000001</v>
      </c>
      <c r="O41" s="35">
        <f>O42+O43+O44+O45</f>
        <v>469784.69999999995</v>
      </c>
      <c r="Q41" s="20"/>
    </row>
    <row r="42" spans="1:15" ht="19.5" customHeight="1">
      <c r="A42" s="1"/>
      <c r="B42" s="88" t="s">
        <v>8</v>
      </c>
      <c r="C42" s="88"/>
      <c r="D42" s="74" t="s">
        <v>30</v>
      </c>
      <c r="E42" s="75"/>
      <c r="F42" s="75"/>
      <c r="G42" s="75"/>
      <c r="H42" s="75"/>
      <c r="I42" s="75"/>
      <c r="J42" s="75"/>
      <c r="K42" s="75"/>
      <c r="L42" s="76"/>
      <c r="M42" s="6" t="s">
        <v>13</v>
      </c>
      <c r="N42" s="114">
        <v>25487.66</v>
      </c>
      <c r="O42" s="115">
        <v>20105.35</v>
      </c>
    </row>
    <row r="43" spans="1:20" ht="22.5" customHeight="1">
      <c r="A43" s="1"/>
      <c r="B43" s="65" t="s">
        <v>41</v>
      </c>
      <c r="C43" s="88"/>
      <c r="D43" s="74" t="s">
        <v>78</v>
      </c>
      <c r="E43" s="75"/>
      <c r="F43" s="75"/>
      <c r="G43" s="75"/>
      <c r="H43" s="75"/>
      <c r="I43" s="75"/>
      <c r="J43" s="75"/>
      <c r="K43" s="75"/>
      <c r="L43" s="76"/>
      <c r="M43" s="6" t="s">
        <v>13</v>
      </c>
      <c r="N43" s="114">
        <v>110157.36</v>
      </c>
      <c r="O43" s="115">
        <v>94742.3</v>
      </c>
      <c r="S43" s="20"/>
      <c r="T43" s="20"/>
    </row>
    <row r="44" spans="1:20" ht="23.25" customHeight="1">
      <c r="A44" s="1"/>
      <c r="B44" s="65" t="s">
        <v>42</v>
      </c>
      <c r="C44" s="88"/>
      <c r="D44" s="74" t="s">
        <v>43</v>
      </c>
      <c r="E44" s="75"/>
      <c r="F44" s="75"/>
      <c r="G44" s="75"/>
      <c r="H44" s="75"/>
      <c r="I44" s="75"/>
      <c r="J44" s="75"/>
      <c r="K44" s="75"/>
      <c r="L44" s="76"/>
      <c r="M44" s="6" t="s">
        <v>13</v>
      </c>
      <c r="N44" s="114">
        <v>502006.38</v>
      </c>
      <c r="O44" s="115">
        <v>319744.92</v>
      </c>
      <c r="Q44" s="20"/>
      <c r="S44" s="20"/>
      <c r="T44" s="20"/>
    </row>
    <row r="45" spans="1:17" ht="23.25" customHeight="1">
      <c r="A45" s="1"/>
      <c r="B45" s="109" t="s">
        <v>66</v>
      </c>
      <c r="C45" s="110"/>
      <c r="D45" s="85" t="s">
        <v>67</v>
      </c>
      <c r="E45" s="86"/>
      <c r="F45" s="86"/>
      <c r="G45" s="86"/>
      <c r="H45" s="86"/>
      <c r="I45" s="86"/>
      <c r="J45" s="86"/>
      <c r="K45" s="86"/>
      <c r="L45" s="87"/>
      <c r="M45" s="41" t="s">
        <v>53</v>
      </c>
      <c r="N45" s="114">
        <v>42277.79</v>
      </c>
      <c r="O45" s="115">
        <v>35192.13</v>
      </c>
      <c r="Q45" s="20"/>
    </row>
    <row r="46" spans="1:15" ht="21" customHeight="1">
      <c r="A46" s="1"/>
      <c r="B46" s="42"/>
      <c r="C46" s="37"/>
      <c r="D46" s="37"/>
      <c r="E46" s="37"/>
      <c r="F46" s="71" t="s">
        <v>71</v>
      </c>
      <c r="G46" s="71"/>
      <c r="H46" s="71"/>
      <c r="I46" s="37"/>
      <c r="J46" s="37"/>
      <c r="K46" s="37"/>
      <c r="L46" s="39"/>
      <c r="M46" s="64" t="s">
        <v>12</v>
      </c>
      <c r="N46" s="27" t="s">
        <v>44</v>
      </c>
      <c r="O46" s="27" t="s">
        <v>69</v>
      </c>
    </row>
    <row r="47" spans="1:15" ht="18.75" customHeight="1">
      <c r="A47" s="1"/>
      <c r="B47" s="38"/>
      <c r="C47" s="37"/>
      <c r="D47" s="37"/>
      <c r="E47" s="71" t="s">
        <v>7</v>
      </c>
      <c r="F47" s="71"/>
      <c r="G47" s="71"/>
      <c r="H47" s="71"/>
      <c r="I47" s="71"/>
      <c r="J47" s="37"/>
      <c r="K47" s="37"/>
      <c r="L47" s="37"/>
      <c r="M47" s="13" t="s">
        <v>29</v>
      </c>
      <c r="N47" s="35">
        <f>N48+N49+N50+N51+N52+N53+N54+N57+N58+N59+N60+N61+N62</f>
        <v>329236.66</v>
      </c>
      <c r="O47" s="35">
        <f>O48+O49+O50+O51+O52+O53+O54+O57+O58+O59+O60+O61+O62</f>
        <v>271218.66</v>
      </c>
    </row>
    <row r="48" spans="1:15" ht="12.75" customHeight="1">
      <c r="A48" s="1"/>
      <c r="B48" s="65" t="s">
        <v>17</v>
      </c>
      <c r="C48" s="88"/>
      <c r="D48" s="74" t="s">
        <v>46</v>
      </c>
      <c r="E48" s="75"/>
      <c r="F48" s="75"/>
      <c r="G48" s="75"/>
      <c r="H48" s="75"/>
      <c r="I48" s="75"/>
      <c r="J48" s="75"/>
      <c r="K48" s="75"/>
      <c r="L48" s="76"/>
      <c r="M48" s="7" t="s">
        <v>13</v>
      </c>
      <c r="N48" s="47">
        <v>7500</v>
      </c>
      <c r="O48" s="116">
        <v>2500</v>
      </c>
    </row>
    <row r="49" spans="1:15" ht="12.75" customHeight="1">
      <c r="A49" s="1"/>
      <c r="B49" s="65" t="s">
        <v>18</v>
      </c>
      <c r="C49" s="88"/>
      <c r="D49" s="74" t="s">
        <v>49</v>
      </c>
      <c r="E49" s="75"/>
      <c r="F49" s="75"/>
      <c r="G49" s="75"/>
      <c r="H49" s="75"/>
      <c r="I49" s="75"/>
      <c r="J49" s="75"/>
      <c r="K49" s="75"/>
      <c r="L49" s="76"/>
      <c r="M49" s="7" t="s">
        <v>13</v>
      </c>
      <c r="N49" s="47">
        <v>23200</v>
      </c>
      <c r="O49" s="116">
        <v>17400</v>
      </c>
    </row>
    <row r="50" spans="1:15" ht="12.75" customHeight="1">
      <c r="A50" s="1"/>
      <c r="B50" s="88" t="s">
        <v>14</v>
      </c>
      <c r="C50" s="88"/>
      <c r="D50" s="74" t="s">
        <v>40</v>
      </c>
      <c r="E50" s="75"/>
      <c r="F50" s="75"/>
      <c r="G50" s="75"/>
      <c r="H50" s="75"/>
      <c r="I50" s="75"/>
      <c r="J50" s="75"/>
      <c r="K50" s="75"/>
      <c r="L50" s="76"/>
      <c r="M50" s="6" t="s">
        <v>13</v>
      </c>
      <c r="N50" s="47">
        <v>36000</v>
      </c>
      <c r="O50" s="116">
        <v>27000</v>
      </c>
    </row>
    <row r="51" spans="1:15" ht="39.75" customHeight="1">
      <c r="A51" s="1"/>
      <c r="B51" s="65" t="s">
        <v>25</v>
      </c>
      <c r="C51" s="88"/>
      <c r="D51" s="74" t="s">
        <v>45</v>
      </c>
      <c r="E51" s="75"/>
      <c r="F51" s="75"/>
      <c r="G51" s="75"/>
      <c r="H51" s="75"/>
      <c r="I51" s="75"/>
      <c r="J51" s="75"/>
      <c r="K51" s="75"/>
      <c r="L51" s="76"/>
      <c r="M51" s="7" t="s">
        <v>13</v>
      </c>
      <c r="N51" s="47">
        <v>73761.3</v>
      </c>
      <c r="O51" s="116">
        <v>54477.3</v>
      </c>
    </row>
    <row r="52" spans="1:15" ht="17.25" customHeight="1">
      <c r="A52" s="1"/>
      <c r="B52" s="77" t="s">
        <v>21</v>
      </c>
      <c r="C52" s="78"/>
      <c r="D52" s="74" t="s">
        <v>92</v>
      </c>
      <c r="E52" s="75"/>
      <c r="F52" s="75"/>
      <c r="G52" s="75"/>
      <c r="H52" s="75"/>
      <c r="I52" s="75"/>
      <c r="J52" s="75"/>
      <c r="K52" s="75"/>
      <c r="L52" s="76"/>
      <c r="M52" s="12" t="s">
        <v>13</v>
      </c>
      <c r="N52" s="47">
        <v>13165</v>
      </c>
      <c r="O52" s="116">
        <v>17965</v>
      </c>
    </row>
    <row r="53" spans="1:15" ht="12.75" customHeight="1">
      <c r="A53" s="1"/>
      <c r="B53" s="77" t="s">
        <v>22</v>
      </c>
      <c r="C53" s="78"/>
      <c r="D53" s="74" t="s">
        <v>91</v>
      </c>
      <c r="E53" s="75"/>
      <c r="F53" s="75"/>
      <c r="G53" s="75"/>
      <c r="H53" s="75"/>
      <c r="I53" s="75"/>
      <c r="J53" s="75"/>
      <c r="K53" s="75"/>
      <c r="L53" s="76"/>
      <c r="M53" s="12" t="s">
        <v>13</v>
      </c>
      <c r="N53" s="47">
        <v>1900</v>
      </c>
      <c r="O53" s="116">
        <v>1900</v>
      </c>
    </row>
    <row r="54" spans="1:15" ht="16.5" customHeight="1">
      <c r="A54" s="1"/>
      <c r="B54" s="89" t="s">
        <v>26</v>
      </c>
      <c r="C54" s="90"/>
      <c r="D54" s="74" t="s">
        <v>48</v>
      </c>
      <c r="E54" s="75"/>
      <c r="F54" s="75"/>
      <c r="G54" s="75"/>
      <c r="H54" s="75"/>
      <c r="I54" s="75"/>
      <c r="J54" s="75"/>
      <c r="K54" s="75"/>
      <c r="L54" s="76"/>
      <c r="M54" s="12" t="s">
        <v>13</v>
      </c>
      <c r="N54" s="47">
        <v>52361.25</v>
      </c>
      <c r="O54" s="116">
        <v>41966.25</v>
      </c>
    </row>
    <row r="55" spans="1:15" ht="28.5" customHeight="1" hidden="1">
      <c r="A55" s="1"/>
      <c r="B55" s="79" t="s">
        <v>27</v>
      </c>
      <c r="C55" s="80"/>
      <c r="D55" s="79" t="s">
        <v>32</v>
      </c>
      <c r="E55" s="91"/>
      <c r="F55" s="91"/>
      <c r="G55" s="91"/>
      <c r="H55" s="91"/>
      <c r="I55" s="91"/>
      <c r="J55" s="91"/>
      <c r="K55" s="91"/>
      <c r="L55" s="80"/>
      <c r="M55" s="33" t="s">
        <v>13</v>
      </c>
      <c r="N55" s="47">
        <v>1250</v>
      </c>
      <c r="O55" s="116"/>
    </row>
    <row r="56" spans="1:15" ht="15.75" customHeight="1" hidden="1">
      <c r="A56" s="1"/>
      <c r="B56" s="79" t="s">
        <v>28</v>
      </c>
      <c r="C56" s="80"/>
      <c r="D56" s="79" t="s">
        <v>31</v>
      </c>
      <c r="E56" s="91"/>
      <c r="F56" s="91"/>
      <c r="G56" s="91"/>
      <c r="H56" s="91"/>
      <c r="I56" s="91"/>
      <c r="J56" s="91"/>
      <c r="K56" s="91"/>
      <c r="L56" s="80"/>
      <c r="M56" s="33" t="s">
        <v>13</v>
      </c>
      <c r="N56" s="47">
        <v>480</v>
      </c>
      <c r="O56" s="116"/>
    </row>
    <row r="57" spans="1:15" ht="15.75" customHeight="1">
      <c r="A57" s="1"/>
      <c r="B57" s="77" t="s">
        <v>15</v>
      </c>
      <c r="C57" s="78"/>
      <c r="D57" s="74" t="s">
        <v>47</v>
      </c>
      <c r="E57" s="75"/>
      <c r="F57" s="75"/>
      <c r="G57" s="75"/>
      <c r="H57" s="75"/>
      <c r="I57" s="75"/>
      <c r="J57" s="75"/>
      <c r="K57" s="75"/>
      <c r="L57" s="76"/>
      <c r="M57" s="28" t="s">
        <v>13</v>
      </c>
      <c r="N57" s="47">
        <v>61750</v>
      </c>
      <c r="O57" s="116">
        <v>61750</v>
      </c>
    </row>
    <row r="58" spans="1:15" ht="15.75" customHeight="1">
      <c r="A58" s="1"/>
      <c r="B58" s="81" t="s">
        <v>50</v>
      </c>
      <c r="C58" s="82"/>
      <c r="D58" s="74"/>
      <c r="E58" s="75"/>
      <c r="F58" s="75"/>
      <c r="G58" s="75"/>
      <c r="H58" s="75"/>
      <c r="I58" s="75"/>
      <c r="J58" s="75"/>
      <c r="K58" s="75"/>
      <c r="L58" s="76"/>
      <c r="M58" s="29" t="s">
        <v>13</v>
      </c>
      <c r="N58" s="47">
        <v>9822</v>
      </c>
      <c r="O58" s="116">
        <v>4483</v>
      </c>
    </row>
    <row r="59" spans="1:15" ht="15.75" customHeight="1">
      <c r="A59" s="1"/>
      <c r="B59" s="77" t="s">
        <v>59</v>
      </c>
      <c r="C59" s="78"/>
      <c r="D59" s="74" t="s">
        <v>60</v>
      </c>
      <c r="E59" s="75"/>
      <c r="F59" s="75"/>
      <c r="G59" s="75"/>
      <c r="H59" s="75"/>
      <c r="I59" s="75"/>
      <c r="J59" s="75"/>
      <c r="K59" s="75"/>
      <c r="L59" s="76"/>
      <c r="M59" s="29" t="s">
        <v>13</v>
      </c>
      <c r="N59" s="47">
        <v>8000</v>
      </c>
      <c r="O59" s="116">
        <v>0</v>
      </c>
    </row>
    <row r="60" spans="1:15" ht="12.75" customHeight="1">
      <c r="A60" s="1"/>
      <c r="B60" s="81" t="s">
        <v>79</v>
      </c>
      <c r="C60" s="82"/>
      <c r="D60" s="74" t="s">
        <v>51</v>
      </c>
      <c r="E60" s="75"/>
      <c r="F60" s="75"/>
      <c r="G60" s="75"/>
      <c r="H60" s="75"/>
      <c r="I60" s="75"/>
      <c r="J60" s="75"/>
      <c r="K60" s="75"/>
      <c r="L60" s="76"/>
      <c r="M60" s="29" t="s">
        <v>13</v>
      </c>
      <c r="N60" s="47">
        <v>390</v>
      </c>
      <c r="O60" s="36">
        <v>390</v>
      </c>
    </row>
    <row r="61" spans="1:15" ht="16.5" customHeight="1">
      <c r="A61" s="1"/>
      <c r="B61" s="81" t="s">
        <v>80</v>
      </c>
      <c r="C61" s="82"/>
      <c r="D61" s="74" t="s">
        <v>52</v>
      </c>
      <c r="E61" s="75"/>
      <c r="F61" s="75"/>
      <c r="G61" s="75"/>
      <c r="H61" s="75"/>
      <c r="I61" s="75"/>
      <c r="J61" s="75"/>
      <c r="K61" s="75"/>
      <c r="L61" s="76"/>
      <c r="M61" s="29" t="s">
        <v>13</v>
      </c>
      <c r="N61" s="47">
        <v>38996</v>
      </c>
      <c r="O61" s="36">
        <f>N61</f>
        <v>38996</v>
      </c>
    </row>
    <row r="62" spans="1:15" ht="15.75" customHeight="1">
      <c r="A62" s="1"/>
      <c r="B62" s="72" t="s">
        <v>63</v>
      </c>
      <c r="C62" s="73"/>
      <c r="D62" s="85" t="s">
        <v>62</v>
      </c>
      <c r="E62" s="86"/>
      <c r="F62" s="86"/>
      <c r="G62" s="86"/>
      <c r="H62" s="86"/>
      <c r="I62" s="86"/>
      <c r="J62" s="86"/>
      <c r="K62" s="86"/>
      <c r="L62" s="87"/>
      <c r="M62" s="41" t="s">
        <v>13</v>
      </c>
      <c r="N62" s="47">
        <v>2391.11</v>
      </c>
      <c r="O62" s="36">
        <v>2391.11</v>
      </c>
    </row>
    <row r="63" spans="1:15" ht="12.75" customHeight="1">
      <c r="A63" s="1"/>
      <c r="B63" s="38"/>
      <c r="C63" s="37"/>
      <c r="D63" s="37"/>
      <c r="E63" s="37"/>
      <c r="F63" s="71" t="s">
        <v>9</v>
      </c>
      <c r="G63" s="71"/>
      <c r="H63" s="71"/>
      <c r="I63" s="71"/>
      <c r="J63" s="37"/>
      <c r="K63" s="37"/>
      <c r="L63" s="37"/>
      <c r="M63" s="68"/>
      <c r="N63" s="63">
        <v>0</v>
      </c>
      <c r="O63" s="53">
        <v>0</v>
      </c>
    </row>
    <row r="64" spans="1:15" ht="20.25" customHeight="1">
      <c r="A64" s="1"/>
      <c r="B64" s="83" t="s">
        <v>90</v>
      </c>
      <c r="C64" s="84"/>
      <c r="D64" s="117"/>
      <c r="E64" s="118"/>
      <c r="F64" s="118"/>
      <c r="G64" s="118"/>
      <c r="H64" s="118"/>
      <c r="I64" s="118"/>
      <c r="J64" s="118"/>
      <c r="K64" s="118"/>
      <c r="L64" s="119"/>
      <c r="M64" s="67"/>
      <c r="N64" s="62">
        <f>N47+N41</f>
        <v>1009165.8500000001</v>
      </c>
      <c r="O64" s="62">
        <f>O47+O41</f>
        <v>741003.3599999999</v>
      </c>
    </row>
    <row r="65" spans="1:14" s="19" customFormat="1" ht="12.75">
      <c r="A65" s="11"/>
      <c r="B65" s="11"/>
      <c r="C65" s="11"/>
      <c r="D65" s="11"/>
      <c r="E65" s="11"/>
      <c r="F65" s="11"/>
      <c r="G65" s="11"/>
      <c r="H65" s="11"/>
      <c r="I65" s="11"/>
      <c r="J65" s="18"/>
      <c r="K65" s="18"/>
      <c r="L65" s="18"/>
      <c r="M65" s="18"/>
      <c r="N65" s="18"/>
    </row>
    <row r="66" spans="1:14" ht="12.75">
      <c r="A66" s="1"/>
      <c r="B66" s="9"/>
      <c r="C66" s="10"/>
      <c r="D66" s="10"/>
      <c r="E66" s="10"/>
      <c r="F66" s="10"/>
      <c r="G66" s="10"/>
      <c r="H66" s="10"/>
      <c r="I66" s="10"/>
      <c r="J66" s="8"/>
      <c r="K66" s="8"/>
      <c r="L66" s="8"/>
      <c r="M66" s="8"/>
      <c r="N66" s="8"/>
    </row>
    <row r="67" spans="1:14" ht="12.75">
      <c r="A67" s="1"/>
      <c r="B67" s="1"/>
      <c r="C67" s="1"/>
      <c r="D67" s="11"/>
      <c r="E67" s="11"/>
      <c r="F67" s="1"/>
      <c r="G67" s="1"/>
      <c r="H67" s="1"/>
      <c r="I67" s="1"/>
      <c r="J67" s="8"/>
      <c r="K67" s="8"/>
      <c r="L67" s="8"/>
      <c r="M67" s="8"/>
      <c r="N67" s="8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8"/>
      <c r="K68" s="8"/>
      <c r="L68" s="8"/>
      <c r="M68" s="8"/>
      <c r="N68" s="8"/>
      <c r="P68" s="20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8"/>
      <c r="K69" s="8"/>
      <c r="L69" s="8"/>
      <c r="M69" s="8"/>
      <c r="N69" s="8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8"/>
      <c r="K70" s="8"/>
      <c r="L70" s="8"/>
      <c r="M70" s="8"/>
      <c r="N70" s="8"/>
    </row>
  </sheetData>
  <mergeCells count="74">
    <mergeCell ref="D64:L64"/>
    <mergeCell ref="B16:C16"/>
    <mergeCell ref="D37:L37"/>
    <mergeCell ref="B38:C38"/>
    <mergeCell ref="D38:L38"/>
    <mergeCell ref="B36:C36"/>
    <mergeCell ref="D36:L36"/>
    <mergeCell ref="B44:C44"/>
    <mergeCell ref="B45:C45"/>
    <mergeCell ref="B42:C42"/>
    <mergeCell ref="D42:L42"/>
    <mergeCell ref="B37:C37"/>
    <mergeCell ref="B39:L39"/>
    <mergeCell ref="B40:L40"/>
    <mergeCell ref="B41:L41"/>
    <mergeCell ref="B35:C35"/>
    <mergeCell ref="C5:E5"/>
    <mergeCell ref="B9:C9"/>
    <mergeCell ref="B10:C10"/>
    <mergeCell ref="B11:C11"/>
    <mergeCell ref="B14:C14"/>
    <mergeCell ref="D30:L30"/>
    <mergeCell ref="B30:C30"/>
    <mergeCell ref="B34:C34"/>
    <mergeCell ref="D35:L35"/>
    <mergeCell ref="B3:M3"/>
    <mergeCell ref="D34:L34"/>
    <mergeCell ref="D29:L29"/>
    <mergeCell ref="B13:C13"/>
    <mergeCell ref="B12:C12"/>
    <mergeCell ref="B32:C32"/>
    <mergeCell ref="B33:C33"/>
    <mergeCell ref="D32:L32"/>
    <mergeCell ref="D33:L33"/>
    <mergeCell ref="B15:C15"/>
    <mergeCell ref="B43:C43"/>
    <mergeCell ref="D56:L56"/>
    <mergeCell ref="D55:L55"/>
    <mergeCell ref="D54:L54"/>
    <mergeCell ref="D53:L53"/>
    <mergeCell ref="D45:L45"/>
    <mergeCell ref="D43:L43"/>
    <mergeCell ref="D44:L44"/>
    <mergeCell ref="E47:I47"/>
    <mergeCell ref="F46:H46"/>
    <mergeCell ref="B60:C60"/>
    <mergeCell ref="B61:C61"/>
    <mergeCell ref="B55:C55"/>
    <mergeCell ref="B29:C29"/>
    <mergeCell ref="B48:C48"/>
    <mergeCell ref="B49:C49"/>
    <mergeCell ref="B54:C54"/>
    <mergeCell ref="B50:C50"/>
    <mergeCell ref="B51:C51"/>
    <mergeCell ref="B52:C52"/>
    <mergeCell ref="D51:L51"/>
    <mergeCell ref="D50:L50"/>
    <mergeCell ref="B64:C64"/>
    <mergeCell ref="D57:L57"/>
    <mergeCell ref="D58:L58"/>
    <mergeCell ref="D59:L59"/>
    <mergeCell ref="D60:L60"/>
    <mergeCell ref="D61:L61"/>
    <mergeCell ref="D62:L62"/>
    <mergeCell ref="F63:I63"/>
    <mergeCell ref="B62:C62"/>
    <mergeCell ref="D48:L48"/>
    <mergeCell ref="B59:C59"/>
    <mergeCell ref="B57:C57"/>
    <mergeCell ref="B56:C56"/>
    <mergeCell ref="D49:L49"/>
    <mergeCell ref="B53:C53"/>
    <mergeCell ref="D52:L52"/>
    <mergeCell ref="B58:C5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</dc:creator>
  <cp:keywords/>
  <dc:description/>
  <cp:lastModifiedBy>smet02</cp:lastModifiedBy>
  <cp:lastPrinted>2013-09-04T07:28:59Z</cp:lastPrinted>
  <dcterms:created xsi:type="dcterms:W3CDTF">2012-04-19T07:56:43Z</dcterms:created>
  <dcterms:modified xsi:type="dcterms:W3CDTF">2013-09-04T07:30:49Z</dcterms:modified>
  <cp:category/>
  <cp:version/>
  <cp:contentType/>
  <cp:contentStatus/>
</cp:coreProperties>
</file>