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925" firstSheet="1" activeTab="1"/>
  </bookViews>
  <sheets>
    <sheet name="Управдом" sheetId="1" r:id="rId1"/>
    <sheet name="Солнечная-Серви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Sveta</author>
  </authors>
  <commentList>
    <comment ref="S40" authorId="0">
      <text>
        <r>
          <rPr>
            <b/>
            <sz val="8"/>
            <rFont val="Tahoma"/>
            <family val="0"/>
          </rPr>
          <t>Sveta:</t>
        </r>
        <r>
          <rPr>
            <sz val="8"/>
            <rFont val="Tahoma"/>
            <family val="0"/>
          </rPr>
          <t xml:space="preserve">
только на 155,20 м2</t>
        </r>
      </text>
    </comment>
    <comment ref="H49" authorId="0">
      <text>
        <r>
          <rPr>
            <b/>
            <sz val="8"/>
            <rFont val="Tahoma"/>
            <family val="0"/>
          </rPr>
          <t>Sveta:</t>
        </r>
        <r>
          <rPr>
            <sz val="8"/>
            <rFont val="Tahoma"/>
            <family val="0"/>
          </rPr>
          <t xml:space="preserve">
из расчета тарифа по работам на 3 года</t>
        </r>
      </text>
    </comment>
    <comment ref="H108" authorId="0">
      <text>
        <r>
          <rPr>
            <b/>
            <sz val="8"/>
            <rFont val="Tahoma"/>
            <family val="0"/>
          </rPr>
          <t>Sveta:</t>
        </r>
        <r>
          <rPr>
            <sz val="8"/>
            <rFont val="Tahoma"/>
            <family val="0"/>
          </rPr>
          <t xml:space="preserve">
из расчета тарифа по работам на 3 года</t>
        </r>
      </text>
    </comment>
    <comment ref="L108" authorId="0">
      <text>
        <r>
          <rPr>
            <b/>
            <sz val="8"/>
            <rFont val="Tahoma"/>
            <family val="0"/>
          </rPr>
          <t>Sveta:</t>
        </r>
        <r>
          <rPr>
            <sz val="8"/>
            <rFont val="Tahoma"/>
            <family val="0"/>
          </rPr>
          <t xml:space="preserve">
новый расчет</t>
        </r>
      </text>
    </comment>
  </commentList>
</comments>
</file>

<file path=xl/comments2.xml><?xml version="1.0" encoding="utf-8"?>
<comments xmlns="http://schemas.openxmlformats.org/spreadsheetml/2006/main">
  <authors>
    <author>Sveta</author>
  </authors>
  <commentList>
    <comment ref="G128" authorId="0">
      <text>
        <r>
          <rPr>
            <b/>
            <sz val="8"/>
            <rFont val="Tahoma"/>
            <family val="0"/>
          </rPr>
          <t>Sveta:</t>
        </r>
        <r>
          <rPr>
            <sz val="8"/>
            <rFont val="Tahoma"/>
            <family val="0"/>
          </rPr>
          <t xml:space="preserve">
из расчета тарифа по работам на 3 года</t>
        </r>
      </text>
    </comment>
  </commentList>
</comments>
</file>

<file path=xl/sharedStrings.xml><?xml version="1.0" encoding="utf-8"?>
<sst xmlns="http://schemas.openxmlformats.org/spreadsheetml/2006/main" count="344" uniqueCount="174">
  <si>
    <t>№ п/п</t>
  </si>
  <si>
    <t>Адрес</t>
  </si>
  <si>
    <t>Общая площадь, м2</t>
  </si>
  <si>
    <t>пер. Новый 1</t>
  </si>
  <si>
    <t>пер. Осенний 2</t>
  </si>
  <si>
    <t>ул. Пушкина 73</t>
  </si>
  <si>
    <t>ул. Лазарева 6б</t>
  </si>
  <si>
    <t>ул. Лазарева 5</t>
  </si>
  <si>
    <t>ул. Лазарева 5/1</t>
  </si>
  <si>
    <t>ул. Лазарева 5/2</t>
  </si>
  <si>
    <t>ул. Лазарева 7</t>
  </si>
  <si>
    <t>ул. Бела Куна 26</t>
  </si>
  <si>
    <t>ул. Бела Куна 28</t>
  </si>
  <si>
    <t>Тарифы 2010 / прогноз 2011, руб./м2</t>
  </si>
  <si>
    <t>Кап.рем.</t>
  </si>
  <si>
    <t>Тек.рем.</t>
  </si>
  <si>
    <t>Содержание</t>
  </si>
  <si>
    <t>ИТОГО (ремонт+тех.обслуживание)</t>
  </si>
  <si>
    <t>Тех.обслуж.</t>
  </si>
  <si>
    <t>Газов.обор.</t>
  </si>
  <si>
    <t>ПУ тепла</t>
  </si>
  <si>
    <t>Лифт</t>
  </si>
  <si>
    <t>Мусор</t>
  </si>
  <si>
    <t>разн</t>
  </si>
  <si>
    <t>%</t>
  </si>
  <si>
    <t>ул. Вокзальная 2</t>
  </si>
  <si>
    <t>нежилые</t>
  </si>
  <si>
    <t>ул. Вокзальная 23</t>
  </si>
  <si>
    <t>ул. Вокзальная 25 1эт</t>
  </si>
  <si>
    <t>ул. Вокзальная 25 1-9эт</t>
  </si>
  <si>
    <t>ул. Вокзальная 27</t>
  </si>
  <si>
    <t>ул. Вокзальная 35</t>
  </si>
  <si>
    <t>ул. Вокзальная 41</t>
  </si>
  <si>
    <t>ул. Вокзальная 43 1эт</t>
  </si>
  <si>
    <t>ул. Вокзальная 43 2эт</t>
  </si>
  <si>
    <t>ул. Вокзальная 43 3-9эт</t>
  </si>
  <si>
    <t>ул. И.Черных 20</t>
  </si>
  <si>
    <t>ул. И.Черных 24</t>
  </si>
  <si>
    <t>ул. Мичурина 2</t>
  </si>
  <si>
    <t>ул. Партизанская 21</t>
  </si>
  <si>
    <t>ул. Водяная 78 стр.7</t>
  </si>
  <si>
    <t>ул. Северный городок 50</t>
  </si>
  <si>
    <t>ул. Северный городок 53</t>
  </si>
  <si>
    <t>ул. Северный городок 54</t>
  </si>
  <si>
    <t>пер. Переездный 2</t>
  </si>
  <si>
    <t>ул. Говорова 11а</t>
  </si>
  <si>
    <t>ул. Говорова 11б 1эт</t>
  </si>
  <si>
    <t>ул. Говорова 11б 2эт</t>
  </si>
  <si>
    <t>ул. Говорова 11б 3-17эт</t>
  </si>
  <si>
    <t>ул. Говорова 11в 1эт</t>
  </si>
  <si>
    <t>ул. Говорова 11в 2эт</t>
  </si>
  <si>
    <t>ул. Говорова 11в 3-16эт</t>
  </si>
  <si>
    <t>ул. Транспортная 7 1эт</t>
  </si>
  <si>
    <t>ул. Транспортная 7 2эт</t>
  </si>
  <si>
    <t>ул. Транспортная 7 3-10эт</t>
  </si>
  <si>
    <t>ул. Железнодорожная 60</t>
  </si>
  <si>
    <t>ул. Железнодорожная 62</t>
  </si>
  <si>
    <t>ул. Железнодорожная 30</t>
  </si>
  <si>
    <t>ул. Железнодорожная 32</t>
  </si>
  <si>
    <t>ул. Ивановского 14 1эт</t>
  </si>
  <si>
    <t>ул. Ивановского 14 2эт</t>
  </si>
  <si>
    <t>ул. Ивановского 14 3-9эт</t>
  </si>
  <si>
    <t>ул. Пушкина 63 стр.28</t>
  </si>
  <si>
    <t>ул. 79-гв. Дивизии 1</t>
  </si>
  <si>
    <t>Итого</t>
  </si>
  <si>
    <t>ВСЕГО</t>
  </si>
  <si>
    <t>Итого содержание</t>
  </si>
  <si>
    <t>в т.ч. д.площ. Скверы</t>
  </si>
  <si>
    <t>ул. Вокзальная 25 2-9эт</t>
  </si>
  <si>
    <t xml:space="preserve">Мариинский 10 </t>
  </si>
  <si>
    <t xml:space="preserve">Пушкина  9 </t>
  </si>
  <si>
    <t xml:space="preserve">Пушкина 13 </t>
  </si>
  <si>
    <t xml:space="preserve">Пушкина 56/1 </t>
  </si>
  <si>
    <t xml:space="preserve">Яковлева 2/1 </t>
  </si>
  <si>
    <t xml:space="preserve">Яковлева 2 </t>
  </si>
  <si>
    <t xml:space="preserve">Д-Ключевская 66 </t>
  </si>
  <si>
    <t xml:space="preserve">Железнодорожная 7 </t>
  </si>
  <si>
    <t xml:space="preserve">Железнодорожная 7А </t>
  </si>
  <si>
    <t xml:space="preserve">Иркутский  пр. 6 </t>
  </si>
  <si>
    <t xml:space="preserve">Иркутский  пр. 11 </t>
  </si>
  <si>
    <t>Иркутский пр., 15</t>
  </si>
  <si>
    <t xml:space="preserve">Мариинский 8А </t>
  </si>
  <si>
    <t xml:space="preserve">Партизанская 3 </t>
  </si>
  <si>
    <t xml:space="preserve">Партизанская 6 </t>
  </si>
  <si>
    <t xml:space="preserve">пер. Пушкина 5 </t>
  </si>
  <si>
    <t xml:space="preserve">проезд Проектир 7 </t>
  </si>
  <si>
    <t xml:space="preserve">Пушкина 7А </t>
  </si>
  <si>
    <t xml:space="preserve">Пушкина 8А </t>
  </si>
  <si>
    <t xml:space="preserve">Пушкина 10А </t>
  </si>
  <si>
    <t xml:space="preserve">Пушкина 15/1 </t>
  </si>
  <si>
    <t xml:space="preserve">Пушкина 15А </t>
  </si>
  <si>
    <t>Пушкина 22</t>
  </si>
  <si>
    <t xml:space="preserve">Пушкина 25а </t>
  </si>
  <si>
    <t xml:space="preserve">Пушкина 25б </t>
  </si>
  <si>
    <t xml:space="preserve">Пушкина 25в </t>
  </si>
  <si>
    <t xml:space="preserve">Пушкина 27 </t>
  </si>
  <si>
    <t xml:space="preserve">Пушкина 27а </t>
  </si>
  <si>
    <t xml:space="preserve">Пушкина 27д </t>
  </si>
  <si>
    <t xml:space="preserve">Пушкина 27з </t>
  </si>
  <si>
    <t xml:space="preserve">Пушкина 48А </t>
  </si>
  <si>
    <t xml:space="preserve">Пушкина 52 </t>
  </si>
  <si>
    <t xml:space="preserve">Пушкина 52В </t>
  </si>
  <si>
    <t xml:space="preserve">Пушкина 52Г </t>
  </si>
  <si>
    <t xml:space="preserve">Пушкина 54 </t>
  </si>
  <si>
    <t xml:space="preserve">Пушкина 56 </t>
  </si>
  <si>
    <t xml:space="preserve">Северный городок 49 </t>
  </si>
  <si>
    <t xml:space="preserve">Северный городок 51 </t>
  </si>
  <si>
    <t xml:space="preserve">Северный городок 57 </t>
  </si>
  <si>
    <t xml:space="preserve">Северный городок 58 </t>
  </si>
  <si>
    <t xml:space="preserve">Северный городок 59 </t>
  </si>
  <si>
    <t xml:space="preserve">Старо-Деповская 1а </t>
  </si>
  <si>
    <t xml:space="preserve">Транспортная 2 </t>
  </si>
  <si>
    <t xml:space="preserve">Транспортная 4 </t>
  </si>
  <si>
    <t>Всего:</t>
  </si>
  <si>
    <t>Итого  содер.</t>
  </si>
  <si>
    <t>пер.Кедровый 3</t>
  </si>
  <si>
    <t>Ремонт общего имущества</t>
  </si>
  <si>
    <t>в т.ч.газ.обор.</t>
  </si>
  <si>
    <t>Железнодорожная  9 (кв.1-16,33-48)</t>
  </si>
  <si>
    <t>Железнодорожная 11 (кв.1-40)</t>
  </si>
  <si>
    <t>Железнодорожная 11 (кв.41-60)</t>
  </si>
  <si>
    <t>Партизанская 3а (кв.1-20)</t>
  </si>
  <si>
    <t>Партизанская 4 (1-48)</t>
  </si>
  <si>
    <t>Партизанская 4 (49-64)</t>
  </si>
  <si>
    <t>Пушкина 27б (25-43)</t>
  </si>
  <si>
    <t>Пушкина 27ж(49-64)</t>
  </si>
  <si>
    <t>Директор "Компания "Солнечная-Сервис":                                   Урядов О.Г.</t>
  </si>
  <si>
    <t>Пушкина 52Б(1,2,4,5,8,9,10,11,12,13,14)</t>
  </si>
  <si>
    <t>Пушкина 27б (1-22,44-63)</t>
  </si>
  <si>
    <t>Пушкина 27е (21-76)</t>
  </si>
  <si>
    <t>Пушкина 27е (1-20)</t>
  </si>
  <si>
    <t>Больничная 4/1  (кв 1-8,41-48,81-88,121-128)</t>
  </si>
  <si>
    <t>Больничная 4/1 (кв.9-40,49-80,89-120,129-160)</t>
  </si>
  <si>
    <t>Партизанская 2 ( кв.1-8,37-44)</t>
  </si>
  <si>
    <t>Партизанская 2  (кв.9-36,45-72)</t>
  </si>
  <si>
    <t>Партизанская, 4/1  (кв.1-8,37-44)</t>
  </si>
  <si>
    <t>Партизанская, 4/1  (кв.9-36,45-72)</t>
  </si>
  <si>
    <t>Пушкина 33  (кв.1-8,37-44,73-80)</t>
  </si>
  <si>
    <t>Пушкина 33 ( кв.9-36,45-72,81-108)</t>
  </si>
  <si>
    <t>Якимовича 6  (кв.1-31)</t>
  </si>
  <si>
    <t>Якимовича 6 ( кв.32-159)</t>
  </si>
  <si>
    <t>Пушкина 35 ( кв.45-72)</t>
  </si>
  <si>
    <t>Пушкина 35 ( кв.9-36)</t>
  </si>
  <si>
    <t>79 Гвардейской Дивизии 3 (кв.33-64)</t>
  </si>
  <si>
    <t>Тех.обслуж.c уборкой</t>
  </si>
  <si>
    <t>в т.ч.уборка</t>
  </si>
  <si>
    <t>Больничная 2/1 (1-18)</t>
  </si>
  <si>
    <t>Больничная 2/1 (19-30)</t>
  </si>
  <si>
    <t>Пушкина 35    (1-8)</t>
  </si>
  <si>
    <t>Пушкина 35 ( кв.37-44)</t>
  </si>
  <si>
    <t>Пушкина 37  (кв.9-36 )</t>
  </si>
  <si>
    <t>Пушкина 37  (кв.1-8)</t>
  </si>
  <si>
    <t>Пушкина 37  (кв.37 -44 )</t>
  </si>
  <si>
    <t>Пушкина 37  (кв.45 -72 )</t>
  </si>
  <si>
    <t>Пушкина 37  (кв.73 -80 )</t>
  </si>
  <si>
    <t>Пушкина 37  ( кв.81-108)</t>
  </si>
  <si>
    <t>79 Гвардейской Дивизии 3 (1-32)</t>
  </si>
  <si>
    <t xml:space="preserve">79 Гвардейской Дивизии 5 (1-20)  </t>
  </si>
  <si>
    <t xml:space="preserve">80 Гвардейской Дивизии 5 (21-100) </t>
  </si>
  <si>
    <t>Железнодорожная 3 (17-32)</t>
  </si>
  <si>
    <t>Железнодорожная 3 (1-16,33-64)</t>
  </si>
  <si>
    <t>Партизанская 3а (кв. 21-40)</t>
  </si>
  <si>
    <t>Пушкина 27ж (1-48)</t>
  </si>
  <si>
    <t>Пушкина 52Д (1-20)(41-60)</t>
  </si>
  <si>
    <t>Пушкина 52Д  (кв.21-40)(кв.61-80)</t>
  </si>
  <si>
    <t>Пушкина 54Б (кв.1-40) (61-80)</t>
  </si>
  <si>
    <t>Пушкина 54Б (кв.41-60)</t>
  </si>
  <si>
    <t>Железнодорожная 9 (кв.17-32)</t>
  </si>
  <si>
    <t>Пушкина 27г (3-60)</t>
  </si>
  <si>
    <t>Пушкина 27г (61-80,)</t>
  </si>
  <si>
    <t>Пушкина 52Б(3,6,7,15,16 )</t>
  </si>
  <si>
    <t>Пушкина 52А (1-19)</t>
  </si>
  <si>
    <t>Пушкина 52А (20-</t>
  </si>
  <si>
    <t>Тарифы  ООО "Компания "Солнечная -Сервис" на 2012г.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</si>
</sst>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_)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0"/>
    </font>
    <font>
      <sz val="8"/>
      <name val="Times New Roman"/>
      <family val="1"/>
    </font>
    <font>
      <sz val="8"/>
      <color indexed="63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2" fontId="0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180" fontId="0" fillId="0" borderId="7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 vertical="center" wrapText="1"/>
    </xf>
    <xf numFmtId="4" fontId="0" fillId="0" borderId="2" xfId="0" applyNumberFormat="1" applyFont="1" applyFill="1" applyBorder="1" applyAlignment="1" quotePrefix="1">
      <alignment horizontal="right" vertical="center" wrapText="1"/>
    </xf>
    <xf numFmtId="4" fontId="0" fillId="0" borderId="6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right"/>
    </xf>
    <xf numFmtId="2" fontId="0" fillId="0" borderId="14" xfId="0" applyNumberFormat="1" applyFont="1" applyFill="1" applyBorder="1" applyAlignment="1">
      <alignment/>
    </xf>
    <xf numFmtId="2" fontId="0" fillId="0" borderId="15" xfId="0" applyNumberFormat="1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2" fontId="0" fillId="0" borderId="17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2" fontId="0" fillId="0" borderId="26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80" fontId="2" fillId="0" borderId="7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80" fontId="2" fillId="0" borderId="8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left" vertical="center" wrapText="1"/>
    </xf>
    <xf numFmtId="4" fontId="2" fillId="0" borderId="2" xfId="0" applyNumberFormat="1" applyFont="1" applyFill="1" applyBorder="1" applyAlignment="1" quotePrefix="1">
      <alignment horizontal="right" vertical="center" wrapText="1"/>
    </xf>
    <xf numFmtId="2" fontId="2" fillId="0" borderId="15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" fontId="2" fillId="0" borderId="2" xfId="0" applyNumberFormat="1" applyFont="1" applyFill="1" applyBorder="1" applyAlignment="1">
      <alignment horizontal="right"/>
    </xf>
    <xf numFmtId="2" fontId="2" fillId="0" borderId="6" xfId="0" applyNumberFormat="1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5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2" fontId="2" fillId="0" borderId="26" xfId="0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/>
    </xf>
    <xf numFmtId="2" fontId="2" fillId="0" borderId="24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2" fontId="6" fillId="0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2" fontId="2" fillId="0" borderId="29" xfId="0" applyNumberFormat="1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80" fontId="2" fillId="0" borderId="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3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 quotePrefix="1">
      <alignment horizontal="right" vertical="center" wrapText="1"/>
    </xf>
    <xf numFmtId="4" fontId="2" fillId="0" borderId="0" xfId="0" applyNumberFormat="1" applyFont="1" applyFill="1" applyBorder="1" applyAlignment="1" quotePrefix="1">
      <alignment horizontal="right" vertical="center" wrapText="1"/>
    </xf>
    <xf numFmtId="4" fontId="2" fillId="0" borderId="5" xfId="0" applyNumberFormat="1" applyFont="1" applyFill="1" applyBorder="1" applyAlignment="1" quotePrefix="1">
      <alignment horizontal="righ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 quotePrefix="1">
      <alignment horizontal="right" vertical="center" wrapText="1"/>
    </xf>
    <xf numFmtId="4" fontId="0" fillId="0" borderId="0" xfId="0" applyNumberFormat="1" applyFont="1" applyFill="1" applyBorder="1" applyAlignment="1" quotePrefix="1">
      <alignment horizontal="right" vertical="center" wrapText="1"/>
    </xf>
    <xf numFmtId="4" fontId="0" fillId="0" borderId="5" xfId="0" applyNumberFormat="1" applyFont="1" applyFill="1" applyBorder="1" applyAlignment="1" quotePrefix="1">
      <alignment horizontal="right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41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2" fillId="2" borderId="42" xfId="0" applyNumberFormat="1" applyFont="1" applyFill="1" applyBorder="1" applyAlignment="1">
      <alignment horizontal="center" vertical="center"/>
    </xf>
    <xf numFmtId="2" fontId="6" fillId="2" borderId="19" xfId="0" applyNumberFormat="1" applyFont="1" applyFill="1" applyBorder="1" applyAlignment="1">
      <alignment horizontal="center" vertical="center" wrapText="1"/>
    </xf>
    <xf numFmtId="2" fontId="6" fillId="2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wrapText="1"/>
    </xf>
    <xf numFmtId="2" fontId="6" fillId="0" borderId="12" xfId="0" applyNumberFormat="1" applyFont="1" applyFill="1" applyBorder="1" applyAlignment="1">
      <alignment horizontal="center" wrapText="1"/>
    </xf>
    <xf numFmtId="2" fontId="6" fillId="2" borderId="18" xfId="0" applyNumberFormat="1" applyFont="1" applyFill="1" applyBorder="1" applyAlignment="1">
      <alignment horizontal="center"/>
    </xf>
    <xf numFmtId="2" fontId="6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X120"/>
  <sheetViews>
    <sheetView workbookViewId="0" topLeftCell="A67">
      <pane ySplit="71" topLeftCell="BM72" activePane="bottomLeft" state="split"/>
      <selection pane="topLeft" activeCell="F14" sqref="F14"/>
      <selection pane="bottomLeft" activeCell="AK72" sqref="AK72"/>
      <selection pane="topLeft" activeCell="A1" sqref="A1"/>
      <selection pane="topLeft" activeCell="A1" sqref="A1"/>
      <selection pane="topLeft" activeCell="A1" sqref="A1"/>
      <selection pane="topLeft" activeCell="A1" sqref="A1"/>
    </sheetView>
  </sheetViews>
  <sheetFormatPr defaultColWidth="9.140625" defaultRowHeight="12.75"/>
  <cols>
    <col min="1" max="1" width="4.421875" style="5" customWidth="1"/>
    <col min="2" max="2" width="19.7109375" style="5" customWidth="1"/>
    <col min="3" max="3" width="9.28125" style="5" customWidth="1"/>
    <col min="4" max="4" width="6.140625" style="5" customWidth="1"/>
    <col min="5" max="5" width="4.8515625" style="5" customWidth="1"/>
    <col min="6" max="6" width="6.00390625" style="5" customWidth="1"/>
    <col min="7" max="7" width="5.28125" style="5" customWidth="1"/>
    <col min="8" max="8" width="4.8515625" style="5" customWidth="1"/>
    <col min="9" max="9" width="5.140625" style="5" customWidth="1"/>
    <col min="10" max="10" width="5.57421875" style="6" customWidth="1"/>
    <col min="11" max="11" width="5.140625" style="7" customWidth="1"/>
    <col min="12" max="12" width="5.421875" style="7" customWidth="1"/>
    <col min="13" max="13" width="7.140625" style="7" customWidth="1"/>
    <col min="14" max="14" width="5.140625" style="7" customWidth="1"/>
    <col min="15" max="15" width="5.57421875" style="7" customWidth="1"/>
    <col min="16" max="16" width="5.7109375" style="7" customWidth="1"/>
    <col min="17" max="17" width="4.8515625" style="7" customWidth="1"/>
    <col min="18" max="18" width="5.7109375" style="7" customWidth="1"/>
    <col min="19" max="19" width="5.140625" style="7" customWidth="1"/>
    <col min="20" max="21" width="5.421875" style="7" customWidth="1"/>
    <col min="22" max="22" width="4.8515625" style="7" customWidth="1"/>
    <col min="23" max="23" width="4.28125" style="7" customWidth="1"/>
    <col min="24" max="24" width="5.00390625" style="7" customWidth="1"/>
    <col min="25" max="25" width="5.28125" style="8" customWidth="1"/>
    <col min="26" max="26" width="4.28125" style="8" customWidth="1"/>
    <col min="27" max="28" width="4.8515625" style="8" customWidth="1"/>
    <col min="29" max="29" width="5.140625" style="8" customWidth="1"/>
    <col min="30" max="30" width="5.00390625" style="8" customWidth="1"/>
    <col min="31" max="31" width="5.421875" style="8" customWidth="1"/>
    <col min="32" max="34" width="5.00390625" style="9" customWidth="1"/>
    <col min="35" max="35" width="5.140625" style="9" customWidth="1"/>
    <col min="36" max="36" width="6.421875" style="5" customWidth="1"/>
    <col min="37" max="37" width="6.28125" style="5" customWidth="1"/>
    <col min="38" max="38" width="6.140625" style="5" customWidth="1"/>
    <col min="39" max="39" width="6.421875" style="5" customWidth="1"/>
    <col min="40" max="42" width="9.140625" style="5" customWidth="1"/>
    <col min="51" max="16384" width="9.140625" style="5" customWidth="1"/>
  </cols>
  <sheetData>
    <row r="1" ht="13.5" hidden="1" thickBot="1">
      <c r="A1" s="5" t="s">
        <v>13</v>
      </c>
    </row>
    <row r="2" spans="1:35" ht="12.75" customHeight="1" hidden="1" thickBot="1">
      <c r="A2" s="222" t="s">
        <v>0</v>
      </c>
      <c r="B2" s="222" t="s">
        <v>1</v>
      </c>
      <c r="C2" s="221" t="s">
        <v>2</v>
      </c>
      <c r="D2" s="223" t="s">
        <v>14</v>
      </c>
      <c r="E2" s="224"/>
      <c r="F2" s="224"/>
      <c r="G2" s="227" t="s">
        <v>15</v>
      </c>
      <c r="H2" s="228"/>
      <c r="I2" s="228"/>
      <c r="J2" s="229"/>
      <c r="K2" s="232" t="s">
        <v>16</v>
      </c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12"/>
      <c r="AC2" s="12"/>
      <c r="AD2" s="12"/>
      <c r="AE2" s="12"/>
      <c r="AF2" s="227" t="s">
        <v>17</v>
      </c>
      <c r="AG2" s="228"/>
      <c r="AH2" s="228"/>
      <c r="AI2" s="229"/>
    </row>
    <row r="3" spans="1:35" ht="12.75" customHeight="1" hidden="1">
      <c r="A3" s="222"/>
      <c r="B3" s="222"/>
      <c r="C3" s="221"/>
      <c r="D3" s="225"/>
      <c r="E3" s="226"/>
      <c r="F3" s="226"/>
      <c r="G3" s="230"/>
      <c r="H3" s="222"/>
      <c r="I3" s="222"/>
      <c r="J3" s="231"/>
      <c r="K3" s="234" t="s">
        <v>18</v>
      </c>
      <c r="L3" s="235"/>
      <c r="M3" s="235"/>
      <c r="N3" s="235"/>
      <c r="O3" s="236"/>
      <c r="P3" s="234" t="s">
        <v>19</v>
      </c>
      <c r="Q3" s="235"/>
      <c r="R3" s="236"/>
      <c r="S3" s="237" t="s">
        <v>20</v>
      </c>
      <c r="T3" s="238"/>
      <c r="U3" s="239"/>
      <c r="V3" s="237" t="s">
        <v>21</v>
      </c>
      <c r="W3" s="238"/>
      <c r="X3" s="239"/>
      <c r="Y3" s="237" t="s">
        <v>22</v>
      </c>
      <c r="Z3" s="238"/>
      <c r="AA3" s="239"/>
      <c r="AB3" s="17"/>
      <c r="AC3" s="17"/>
      <c r="AD3" s="17"/>
      <c r="AE3" s="17"/>
      <c r="AF3" s="230"/>
      <c r="AG3" s="222"/>
      <c r="AH3" s="222"/>
      <c r="AI3" s="231"/>
    </row>
    <row r="4" spans="1:35" ht="12.75" customHeight="1" hidden="1">
      <c r="A4" s="222"/>
      <c r="B4" s="222"/>
      <c r="C4" s="221"/>
      <c r="D4" s="13"/>
      <c r="E4" s="14"/>
      <c r="F4" s="14"/>
      <c r="G4" s="15"/>
      <c r="H4" s="10"/>
      <c r="I4" s="10"/>
      <c r="J4" s="16"/>
      <c r="K4" s="218">
        <v>2010</v>
      </c>
      <c r="L4" s="220">
        <v>2011</v>
      </c>
      <c r="M4" s="221"/>
      <c r="N4" s="19"/>
      <c r="O4" s="20"/>
      <c r="P4" s="21"/>
      <c r="Q4" s="22"/>
      <c r="R4" s="20"/>
      <c r="S4" s="23"/>
      <c r="T4" s="24"/>
      <c r="U4" s="25"/>
      <c r="V4" s="23"/>
      <c r="W4" s="24"/>
      <c r="X4" s="25"/>
      <c r="Y4" s="23"/>
      <c r="Z4" s="24"/>
      <c r="AA4" s="25"/>
      <c r="AB4" s="17"/>
      <c r="AC4" s="17"/>
      <c r="AD4" s="17"/>
      <c r="AE4" s="17"/>
      <c r="AF4" s="15"/>
      <c r="AG4" s="10"/>
      <c r="AH4" s="10"/>
      <c r="AI4" s="16"/>
    </row>
    <row r="5" spans="1:35" ht="12.75" hidden="1">
      <c r="A5" s="222"/>
      <c r="B5" s="222"/>
      <c r="C5" s="221"/>
      <c r="D5" s="15">
        <v>2010</v>
      </c>
      <c r="E5" s="10">
        <v>2011</v>
      </c>
      <c r="F5" s="18" t="s">
        <v>23</v>
      </c>
      <c r="G5" s="15">
        <v>2010</v>
      </c>
      <c r="H5" s="10">
        <v>2011</v>
      </c>
      <c r="I5" s="10" t="s">
        <v>23</v>
      </c>
      <c r="J5" s="26" t="s">
        <v>24</v>
      </c>
      <c r="K5" s="219"/>
      <c r="L5" s="10"/>
      <c r="M5" s="18"/>
      <c r="N5" s="18" t="s">
        <v>23</v>
      </c>
      <c r="O5" s="16" t="s">
        <v>24</v>
      </c>
      <c r="P5" s="27">
        <v>2010</v>
      </c>
      <c r="Q5" s="10">
        <v>2011</v>
      </c>
      <c r="R5" s="16" t="s">
        <v>23</v>
      </c>
      <c r="S5" s="15">
        <v>2010</v>
      </c>
      <c r="T5" s="10">
        <v>2011</v>
      </c>
      <c r="U5" s="16" t="s">
        <v>23</v>
      </c>
      <c r="V5" s="15">
        <v>2010</v>
      </c>
      <c r="W5" s="10">
        <v>2011</v>
      </c>
      <c r="X5" s="16" t="s">
        <v>23</v>
      </c>
      <c r="Y5" s="15">
        <v>2010</v>
      </c>
      <c r="Z5" s="10">
        <v>2011</v>
      </c>
      <c r="AA5" s="16" t="s">
        <v>23</v>
      </c>
      <c r="AB5" s="11"/>
      <c r="AC5" s="11"/>
      <c r="AD5" s="11"/>
      <c r="AE5" s="11"/>
      <c r="AF5" s="15">
        <v>2010</v>
      </c>
      <c r="AG5" s="10">
        <v>2011</v>
      </c>
      <c r="AH5" s="10" t="s">
        <v>23</v>
      </c>
      <c r="AI5" s="16" t="s">
        <v>24</v>
      </c>
    </row>
    <row r="6" spans="1:36" ht="12.75" hidden="1">
      <c r="A6" s="211">
        <v>1</v>
      </c>
      <c r="B6" s="29" t="s">
        <v>25</v>
      </c>
      <c r="C6" s="30">
        <v>4081.7</v>
      </c>
      <c r="D6" s="31">
        <v>1.53</v>
      </c>
      <c r="E6" s="32"/>
      <c r="F6" s="33">
        <f aca="true" t="shared" si="0" ref="F6:F24">E6-D6</f>
        <v>-1.53</v>
      </c>
      <c r="G6" s="31">
        <v>3.81</v>
      </c>
      <c r="H6" s="4">
        <v>3.81</v>
      </c>
      <c r="I6" s="32">
        <f aca="true" t="shared" si="1" ref="I6:I37">H6-G6</f>
        <v>0</v>
      </c>
      <c r="J6" s="34">
        <f aca="true" t="shared" si="2" ref="J6:J37">H6/G6*100</f>
        <v>100</v>
      </c>
      <c r="K6" s="35">
        <v>4.45</v>
      </c>
      <c r="L6" s="32">
        <f aca="true" t="shared" si="3" ref="L6:L37">D6+K6</f>
        <v>5.98</v>
      </c>
      <c r="M6" s="32"/>
      <c r="N6" s="32">
        <f aca="true" t="shared" si="4" ref="N6:N37">L6-K6</f>
        <v>1.5300000000000002</v>
      </c>
      <c r="O6" s="34">
        <f aca="true" t="shared" si="5" ref="O6:O37">L6/K6*100</f>
        <v>134.38202247191012</v>
      </c>
      <c r="P6" s="36"/>
      <c r="Q6" s="37"/>
      <c r="R6" s="38"/>
      <c r="S6" s="39">
        <v>0.53</v>
      </c>
      <c r="T6" s="32"/>
      <c r="U6" s="40"/>
      <c r="V6" s="39">
        <v>2.67</v>
      </c>
      <c r="W6" s="32"/>
      <c r="X6" s="40"/>
      <c r="Y6" s="39">
        <v>1.6</v>
      </c>
      <c r="Z6" s="32"/>
      <c r="AA6" s="40"/>
      <c r="AB6" s="41"/>
      <c r="AC6" s="41"/>
      <c r="AD6" s="41"/>
      <c r="AE6" s="41"/>
      <c r="AF6" s="39">
        <f aca="true" t="shared" si="6" ref="AF6:AF37">D6+G6+K6</f>
        <v>9.79</v>
      </c>
      <c r="AG6" s="32">
        <f aca="true" t="shared" si="7" ref="AG6:AG37">E6+H6+L6</f>
        <v>9.790000000000001</v>
      </c>
      <c r="AH6" s="32">
        <f aca="true" t="shared" si="8" ref="AH6:AH37">AG6-AF6</f>
        <v>0</v>
      </c>
      <c r="AI6" s="34">
        <f aca="true" t="shared" si="9" ref="AI6:AI37">AG6/AF6*100</f>
        <v>100.00000000000003</v>
      </c>
      <c r="AJ6" s="7"/>
    </row>
    <row r="7" spans="1:36" ht="12.75" hidden="1">
      <c r="A7" s="211"/>
      <c r="B7" s="29" t="s">
        <v>26</v>
      </c>
      <c r="C7" s="30">
        <v>70.1</v>
      </c>
      <c r="D7" s="31">
        <v>1.53</v>
      </c>
      <c r="E7" s="32"/>
      <c r="F7" s="33">
        <f t="shared" si="0"/>
        <v>-1.53</v>
      </c>
      <c r="G7" s="31">
        <v>3.81</v>
      </c>
      <c r="H7" s="4">
        <v>3.81</v>
      </c>
      <c r="I7" s="32">
        <f t="shared" si="1"/>
        <v>0</v>
      </c>
      <c r="J7" s="34">
        <f t="shared" si="2"/>
        <v>100</v>
      </c>
      <c r="K7" s="35">
        <v>3.9</v>
      </c>
      <c r="L7" s="32">
        <f t="shared" si="3"/>
        <v>5.43</v>
      </c>
      <c r="M7" s="32"/>
      <c r="N7" s="32">
        <f t="shared" si="4"/>
        <v>1.5299999999999998</v>
      </c>
      <c r="O7" s="34">
        <f t="shared" si="5"/>
        <v>139.23076923076923</v>
      </c>
      <c r="P7" s="35"/>
      <c r="Q7" s="35"/>
      <c r="R7" s="42"/>
      <c r="S7" s="39">
        <v>0.53</v>
      </c>
      <c r="T7" s="32"/>
      <c r="U7" s="40"/>
      <c r="V7" s="39"/>
      <c r="W7" s="32"/>
      <c r="X7" s="40"/>
      <c r="Y7" s="39">
        <v>1.6</v>
      </c>
      <c r="Z7" s="32"/>
      <c r="AA7" s="40"/>
      <c r="AB7" s="41"/>
      <c r="AC7" s="41"/>
      <c r="AD7" s="41"/>
      <c r="AE7" s="41"/>
      <c r="AF7" s="39">
        <f t="shared" si="6"/>
        <v>9.24</v>
      </c>
      <c r="AG7" s="32">
        <f t="shared" si="7"/>
        <v>9.24</v>
      </c>
      <c r="AH7" s="32">
        <f t="shared" si="8"/>
        <v>0</v>
      </c>
      <c r="AI7" s="34">
        <f t="shared" si="9"/>
        <v>100</v>
      </c>
      <c r="AJ7" s="7"/>
    </row>
    <row r="8" spans="1:36" ht="12.75" hidden="1">
      <c r="A8" s="211">
        <v>2</v>
      </c>
      <c r="B8" s="43" t="s">
        <v>27</v>
      </c>
      <c r="C8" s="44">
        <v>6576.5</v>
      </c>
      <c r="D8" s="31">
        <v>1.53</v>
      </c>
      <c r="E8" s="32"/>
      <c r="F8" s="33">
        <f t="shared" si="0"/>
        <v>-1.53</v>
      </c>
      <c r="G8" s="31">
        <v>3.81</v>
      </c>
      <c r="H8" s="4">
        <v>3.81</v>
      </c>
      <c r="I8" s="32">
        <f t="shared" si="1"/>
        <v>0</v>
      </c>
      <c r="J8" s="34">
        <f t="shared" si="2"/>
        <v>100</v>
      </c>
      <c r="K8" s="35">
        <v>4.45</v>
      </c>
      <c r="L8" s="32">
        <f t="shared" si="3"/>
        <v>5.98</v>
      </c>
      <c r="M8" s="32"/>
      <c r="N8" s="32">
        <f t="shared" si="4"/>
        <v>1.5300000000000002</v>
      </c>
      <c r="O8" s="34">
        <f t="shared" si="5"/>
        <v>134.38202247191012</v>
      </c>
      <c r="P8" s="35"/>
      <c r="Q8" s="35"/>
      <c r="R8" s="42"/>
      <c r="S8" s="39">
        <v>0.53</v>
      </c>
      <c r="T8" s="32"/>
      <c r="U8" s="40"/>
      <c r="V8" s="39">
        <v>2.35</v>
      </c>
      <c r="W8" s="32"/>
      <c r="X8" s="40"/>
      <c r="Y8" s="39">
        <v>1.6</v>
      </c>
      <c r="Z8" s="32"/>
      <c r="AA8" s="40"/>
      <c r="AB8" s="41"/>
      <c r="AC8" s="41"/>
      <c r="AD8" s="41"/>
      <c r="AE8" s="41"/>
      <c r="AF8" s="39">
        <f t="shared" si="6"/>
        <v>9.79</v>
      </c>
      <c r="AG8" s="32">
        <f t="shared" si="7"/>
        <v>9.790000000000001</v>
      </c>
      <c r="AH8" s="32">
        <f t="shared" si="8"/>
        <v>0</v>
      </c>
      <c r="AI8" s="34">
        <f t="shared" si="9"/>
        <v>100.00000000000003</v>
      </c>
      <c r="AJ8" s="7"/>
    </row>
    <row r="9" spans="1:36" ht="12.75" hidden="1">
      <c r="A9" s="211"/>
      <c r="B9" s="29" t="s">
        <v>26</v>
      </c>
      <c r="C9" s="30">
        <v>71.6</v>
      </c>
      <c r="D9" s="31">
        <v>1.53</v>
      </c>
      <c r="E9" s="32"/>
      <c r="F9" s="33">
        <f t="shared" si="0"/>
        <v>-1.53</v>
      </c>
      <c r="G9" s="31">
        <v>3.81</v>
      </c>
      <c r="H9" s="4">
        <v>3.81</v>
      </c>
      <c r="I9" s="32">
        <f t="shared" si="1"/>
        <v>0</v>
      </c>
      <c r="J9" s="34">
        <f t="shared" si="2"/>
        <v>100</v>
      </c>
      <c r="K9" s="35">
        <v>3.9</v>
      </c>
      <c r="L9" s="32">
        <f t="shared" si="3"/>
        <v>5.43</v>
      </c>
      <c r="M9" s="32"/>
      <c r="N9" s="32">
        <f t="shared" si="4"/>
        <v>1.5299999999999998</v>
      </c>
      <c r="O9" s="34">
        <f t="shared" si="5"/>
        <v>139.23076923076923</v>
      </c>
      <c r="P9" s="35"/>
      <c r="Q9" s="35"/>
      <c r="R9" s="42"/>
      <c r="S9" s="39">
        <v>0.53</v>
      </c>
      <c r="T9" s="32"/>
      <c r="U9" s="40"/>
      <c r="V9" s="39"/>
      <c r="W9" s="32"/>
      <c r="X9" s="40"/>
      <c r="Y9" s="39">
        <v>1.6</v>
      </c>
      <c r="Z9" s="32"/>
      <c r="AA9" s="40"/>
      <c r="AB9" s="41"/>
      <c r="AC9" s="41"/>
      <c r="AD9" s="41"/>
      <c r="AE9" s="41"/>
      <c r="AF9" s="39">
        <f t="shared" si="6"/>
        <v>9.24</v>
      </c>
      <c r="AG9" s="32">
        <f t="shared" si="7"/>
        <v>9.24</v>
      </c>
      <c r="AH9" s="32">
        <f t="shared" si="8"/>
        <v>0</v>
      </c>
      <c r="AI9" s="34">
        <f t="shared" si="9"/>
        <v>100</v>
      </c>
      <c r="AJ9" s="7"/>
    </row>
    <row r="10" spans="1:36" ht="25.5" hidden="1">
      <c r="A10" s="211">
        <v>3</v>
      </c>
      <c r="B10" s="29" t="s">
        <v>28</v>
      </c>
      <c r="C10" s="215">
        <v>7936.4</v>
      </c>
      <c r="D10" s="31">
        <v>1.53</v>
      </c>
      <c r="E10" s="32"/>
      <c r="F10" s="33">
        <f t="shared" si="0"/>
        <v>-1.53</v>
      </c>
      <c r="G10" s="45">
        <v>3.81</v>
      </c>
      <c r="H10" s="46">
        <v>3.81</v>
      </c>
      <c r="I10" s="32">
        <f t="shared" si="1"/>
        <v>0</v>
      </c>
      <c r="J10" s="34">
        <f t="shared" si="2"/>
        <v>100</v>
      </c>
      <c r="K10" s="35">
        <v>4.45</v>
      </c>
      <c r="L10" s="32">
        <f t="shared" si="3"/>
        <v>5.98</v>
      </c>
      <c r="M10" s="32"/>
      <c r="N10" s="32">
        <f t="shared" si="4"/>
        <v>1.5300000000000002</v>
      </c>
      <c r="O10" s="34">
        <f t="shared" si="5"/>
        <v>134.38202247191012</v>
      </c>
      <c r="P10" s="35"/>
      <c r="Q10" s="35"/>
      <c r="R10" s="42"/>
      <c r="S10" s="39">
        <v>0.53</v>
      </c>
      <c r="T10" s="32"/>
      <c r="U10" s="40"/>
      <c r="V10" s="39">
        <v>1.88</v>
      </c>
      <c r="W10" s="32"/>
      <c r="X10" s="40"/>
      <c r="Y10" s="39">
        <v>1.6</v>
      </c>
      <c r="Z10" s="32"/>
      <c r="AA10" s="40"/>
      <c r="AB10" s="41"/>
      <c r="AC10" s="41"/>
      <c r="AD10" s="41"/>
      <c r="AE10" s="41"/>
      <c r="AF10" s="39">
        <f t="shared" si="6"/>
        <v>9.79</v>
      </c>
      <c r="AG10" s="32">
        <f t="shared" si="7"/>
        <v>9.790000000000001</v>
      </c>
      <c r="AH10" s="32">
        <f t="shared" si="8"/>
        <v>0</v>
      </c>
      <c r="AI10" s="34">
        <f t="shared" si="9"/>
        <v>100.00000000000003</v>
      </c>
      <c r="AJ10" s="7"/>
    </row>
    <row r="11" spans="1:36" ht="25.5" hidden="1">
      <c r="A11" s="211"/>
      <c r="B11" s="29" t="s">
        <v>29</v>
      </c>
      <c r="C11" s="217"/>
      <c r="D11" s="31">
        <v>1.53</v>
      </c>
      <c r="E11" s="32"/>
      <c r="F11" s="33">
        <f t="shared" si="0"/>
        <v>-1.53</v>
      </c>
      <c r="G11" s="45">
        <v>3.81</v>
      </c>
      <c r="H11" s="46">
        <v>3.81</v>
      </c>
      <c r="I11" s="32">
        <f t="shared" si="1"/>
        <v>0</v>
      </c>
      <c r="J11" s="34">
        <f t="shared" si="2"/>
        <v>100</v>
      </c>
      <c r="K11" s="35">
        <v>4.45</v>
      </c>
      <c r="L11" s="32">
        <f t="shared" si="3"/>
        <v>5.98</v>
      </c>
      <c r="M11" s="32"/>
      <c r="N11" s="32">
        <f t="shared" si="4"/>
        <v>1.5300000000000002</v>
      </c>
      <c r="O11" s="34">
        <f t="shared" si="5"/>
        <v>134.38202247191012</v>
      </c>
      <c r="P11" s="35"/>
      <c r="Q11" s="35"/>
      <c r="R11" s="42"/>
      <c r="S11" s="39">
        <v>0.53</v>
      </c>
      <c r="T11" s="32"/>
      <c r="U11" s="40"/>
      <c r="V11" s="39">
        <v>2.69</v>
      </c>
      <c r="W11" s="32"/>
      <c r="X11" s="40"/>
      <c r="Y11" s="39">
        <v>1.6</v>
      </c>
      <c r="Z11" s="32"/>
      <c r="AA11" s="40"/>
      <c r="AB11" s="41"/>
      <c r="AC11" s="41"/>
      <c r="AD11" s="41"/>
      <c r="AE11" s="41"/>
      <c r="AF11" s="39">
        <f t="shared" si="6"/>
        <v>9.79</v>
      </c>
      <c r="AG11" s="32">
        <f t="shared" si="7"/>
        <v>9.790000000000001</v>
      </c>
      <c r="AH11" s="32">
        <f t="shared" si="8"/>
        <v>0</v>
      </c>
      <c r="AI11" s="34">
        <f t="shared" si="9"/>
        <v>100.00000000000003</v>
      </c>
      <c r="AJ11" s="7"/>
    </row>
    <row r="12" spans="1:36" ht="12.75" hidden="1">
      <c r="A12" s="211"/>
      <c r="B12" s="29" t="s">
        <v>26</v>
      </c>
      <c r="C12" s="30">
        <v>35.2</v>
      </c>
      <c r="D12" s="31">
        <v>1.53</v>
      </c>
      <c r="E12" s="32"/>
      <c r="F12" s="33">
        <f t="shared" si="0"/>
        <v>-1.53</v>
      </c>
      <c r="G12" s="45">
        <v>3.81</v>
      </c>
      <c r="H12" s="46">
        <v>3.81</v>
      </c>
      <c r="I12" s="32">
        <f t="shared" si="1"/>
        <v>0</v>
      </c>
      <c r="J12" s="34">
        <f t="shared" si="2"/>
        <v>100</v>
      </c>
      <c r="K12" s="35">
        <v>4.45</v>
      </c>
      <c r="L12" s="32">
        <f t="shared" si="3"/>
        <v>5.98</v>
      </c>
      <c r="M12" s="32"/>
      <c r="N12" s="32">
        <f t="shared" si="4"/>
        <v>1.5300000000000002</v>
      </c>
      <c r="O12" s="34">
        <f t="shared" si="5"/>
        <v>134.38202247191012</v>
      </c>
      <c r="P12" s="35"/>
      <c r="Q12" s="35"/>
      <c r="R12" s="42"/>
      <c r="S12" s="39">
        <v>0.53</v>
      </c>
      <c r="T12" s="32"/>
      <c r="U12" s="40"/>
      <c r="V12" s="39"/>
      <c r="W12" s="32"/>
      <c r="X12" s="40"/>
      <c r="Y12" s="39">
        <v>1.6</v>
      </c>
      <c r="Z12" s="32"/>
      <c r="AA12" s="40"/>
      <c r="AB12" s="41"/>
      <c r="AC12" s="41"/>
      <c r="AD12" s="41"/>
      <c r="AE12" s="41"/>
      <c r="AF12" s="39">
        <f t="shared" si="6"/>
        <v>9.79</v>
      </c>
      <c r="AG12" s="32">
        <f t="shared" si="7"/>
        <v>9.790000000000001</v>
      </c>
      <c r="AH12" s="32">
        <f t="shared" si="8"/>
        <v>0</v>
      </c>
      <c r="AI12" s="34">
        <f t="shared" si="9"/>
        <v>100.00000000000003</v>
      </c>
      <c r="AJ12" s="7"/>
    </row>
    <row r="13" spans="1:36" ht="12.75" hidden="1">
      <c r="A13" s="211">
        <v>4</v>
      </c>
      <c r="B13" s="43" t="s">
        <v>30</v>
      </c>
      <c r="C13" s="44">
        <v>8841.2</v>
      </c>
      <c r="D13" s="31">
        <v>1.53</v>
      </c>
      <c r="E13" s="32"/>
      <c r="F13" s="33">
        <f t="shared" si="0"/>
        <v>-1.53</v>
      </c>
      <c r="G13" s="31">
        <v>3.81</v>
      </c>
      <c r="H13" s="4">
        <v>3.81</v>
      </c>
      <c r="I13" s="32">
        <f t="shared" si="1"/>
        <v>0</v>
      </c>
      <c r="J13" s="34">
        <f t="shared" si="2"/>
        <v>100</v>
      </c>
      <c r="K13" s="35">
        <v>4.45</v>
      </c>
      <c r="L13" s="32">
        <f t="shared" si="3"/>
        <v>5.98</v>
      </c>
      <c r="M13" s="32"/>
      <c r="N13" s="32">
        <f t="shared" si="4"/>
        <v>1.5300000000000002</v>
      </c>
      <c r="O13" s="34">
        <f t="shared" si="5"/>
        <v>134.38202247191012</v>
      </c>
      <c r="P13" s="35"/>
      <c r="Q13" s="35"/>
      <c r="R13" s="42"/>
      <c r="S13" s="39">
        <v>0.53</v>
      </c>
      <c r="T13" s="32"/>
      <c r="U13" s="40"/>
      <c r="V13" s="39">
        <v>2.29</v>
      </c>
      <c r="W13" s="32"/>
      <c r="X13" s="40"/>
      <c r="Y13" s="39">
        <v>1.6</v>
      </c>
      <c r="Z13" s="32"/>
      <c r="AA13" s="40"/>
      <c r="AB13" s="41"/>
      <c r="AC13" s="41"/>
      <c r="AD13" s="41"/>
      <c r="AE13" s="41"/>
      <c r="AF13" s="39">
        <f t="shared" si="6"/>
        <v>9.79</v>
      </c>
      <c r="AG13" s="32">
        <f t="shared" si="7"/>
        <v>9.790000000000001</v>
      </c>
      <c r="AH13" s="32">
        <f t="shared" si="8"/>
        <v>0</v>
      </c>
      <c r="AI13" s="34">
        <f t="shared" si="9"/>
        <v>100.00000000000003</v>
      </c>
      <c r="AJ13" s="7"/>
    </row>
    <row r="14" spans="1:36" ht="12.75" hidden="1">
      <c r="A14" s="211"/>
      <c r="B14" s="29" t="s">
        <v>26</v>
      </c>
      <c r="C14" s="30">
        <v>68.6</v>
      </c>
      <c r="D14" s="31">
        <v>1.53</v>
      </c>
      <c r="E14" s="32"/>
      <c r="F14" s="33">
        <f t="shared" si="0"/>
        <v>-1.53</v>
      </c>
      <c r="G14" s="31">
        <v>3.81</v>
      </c>
      <c r="H14" s="4">
        <v>3.81</v>
      </c>
      <c r="I14" s="32">
        <f t="shared" si="1"/>
        <v>0</v>
      </c>
      <c r="J14" s="34">
        <f t="shared" si="2"/>
        <v>100</v>
      </c>
      <c r="K14" s="35">
        <v>3.9</v>
      </c>
      <c r="L14" s="32">
        <f t="shared" si="3"/>
        <v>5.43</v>
      </c>
      <c r="M14" s="32"/>
      <c r="N14" s="32">
        <f t="shared" si="4"/>
        <v>1.5299999999999998</v>
      </c>
      <c r="O14" s="34">
        <f t="shared" si="5"/>
        <v>139.23076923076923</v>
      </c>
      <c r="P14" s="35"/>
      <c r="Q14" s="35"/>
      <c r="R14" s="42"/>
      <c r="S14" s="39">
        <v>0.53</v>
      </c>
      <c r="T14" s="32"/>
      <c r="U14" s="40"/>
      <c r="V14" s="39"/>
      <c r="W14" s="32"/>
      <c r="X14" s="40"/>
      <c r="Y14" s="39">
        <v>1.6</v>
      </c>
      <c r="Z14" s="32"/>
      <c r="AA14" s="40"/>
      <c r="AB14" s="41"/>
      <c r="AC14" s="41"/>
      <c r="AD14" s="41"/>
      <c r="AE14" s="41"/>
      <c r="AF14" s="39">
        <f t="shared" si="6"/>
        <v>9.24</v>
      </c>
      <c r="AG14" s="32">
        <f t="shared" si="7"/>
        <v>9.24</v>
      </c>
      <c r="AH14" s="32">
        <f t="shared" si="8"/>
        <v>0</v>
      </c>
      <c r="AI14" s="34">
        <f t="shared" si="9"/>
        <v>100</v>
      </c>
      <c r="AJ14" s="7"/>
    </row>
    <row r="15" spans="1:36" ht="12.75" hidden="1">
      <c r="A15" s="28">
        <v>5</v>
      </c>
      <c r="B15" s="43" t="s">
        <v>31</v>
      </c>
      <c r="C15" s="44">
        <v>3819.8</v>
      </c>
      <c r="D15" s="31">
        <v>1.53</v>
      </c>
      <c r="E15" s="32"/>
      <c r="F15" s="33">
        <f t="shared" si="0"/>
        <v>-1.53</v>
      </c>
      <c r="G15" s="31">
        <v>3.81</v>
      </c>
      <c r="H15" s="4">
        <v>3.81</v>
      </c>
      <c r="I15" s="32">
        <f t="shared" si="1"/>
        <v>0</v>
      </c>
      <c r="J15" s="34">
        <f t="shared" si="2"/>
        <v>100</v>
      </c>
      <c r="K15" s="35">
        <v>4.45</v>
      </c>
      <c r="L15" s="32">
        <f t="shared" si="3"/>
        <v>5.98</v>
      </c>
      <c r="M15" s="32"/>
      <c r="N15" s="32">
        <f t="shared" si="4"/>
        <v>1.5300000000000002</v>
      </c>
      <c r="O15" s="34">
        <f t="shared" si="5"/>
        <v>134.38202247191012</v>
      </c>
      <c r="P15" s="35"/>
      <c r="Q15" s="35"/>
      <c r="R15" s="42"/>
      <c r="S15" s="39">
        <v>0.53</v>
      </c>
      <c r="T15" s="32"/>
      <c r="U15" s="40"/>
      <c r="V15" s="39">
        <v>2.69</v>
      </c>
      <c r="W15" s="32"/>
      <c r="X15" s="40"/>
      <c r="Y15" s="39">
        <v>1.6</v>
      </c>
      <c r="Z15" s="32"/>
      <c r="AA15" s="40"/>
      <c r="AB15" s="41"/>
      <c r="AC15" s="41"/>
      <c r="AD15" s="41"/>
      <c r="AE15" s="41"/>
      <c r="AF15" s="39">
        <f t="shared" si="6"/>
        <v>9.79</v>
      </c>
      <c r="AG15" s="32">
        <f t="shared" si="7"/>
        <v>9.790000000000001</v>
      </c>
      <c r="AH15" s="32">
        <f t="shared" si="8"/>
        <v>0</v>
      </c>
      <c r="AI15" s="34">
        <f t="shared" si="9"/>
        <v>100.00000000000003</v>
      </c>
      <c r="AJ15" s="7"/>
    </row>
    <row r="16" spans="1:36" ht="12.75" hidden="1">
      <c r="A16" s="211">
        <v>6</v>
      </c>
      <c r="B16" s="43" t="s">
        <v>32</v>
      </c>
      <c r="C16" s="44">
        <v>5455.3</v>
      </c>
      <c r="D16" s="39">
        <v>1.53</v>
      </c>
      <c r="E16" s="32"/>
      <c r="F16" s="33">
        <f t="shared" si="0"/>
        <v>-1.53</v>
      </c>
      <c r="G16" s="39">
        <v>3.81</v>
      </c>
      <c r="H16" s="32">
        <v>3.81</v>
      </c>
      <c r="I16" s="32">
        <f t="shared" si="1"/>
        <v>0</v>
      </c>
      <c r="J16" s="34">
        <f t="shared" si="2"/>
        <v>100</v>
      </c>
      <c r="K16" s="35">
        <v>4.41</v>
      </c>
      <c r="L16" s="32">
        <f t="shared" si="3"/>
        <v>5.94</v>
      </c>
      <c r="M16" s="32"/>
      <c r="N16" s="32">
        <f t="shared" si="4"/>
        <v>1.5300000000000002</v>
      </c>
      <c r="O16" s="34">
        <f t="shared" si="5"/>
        <v>134.6938775510204</v>
      </c>
      <c r="P16" s="35"/>
      <c r="Q16" s="35"/>
      <c r="R16" s="42"/>
      <c r="S16" s="39">
        <v>0.53</v>
      </c>
      <c r="T16" s="32"/>
      <c r="U16" s="40"/>
      <c r="V16" s="39">
        <v>2.69</v>
      </c>
      <c r="W16" s="32"/>
      <c r="X16" s="40"/>
      <c r="Y16" s="39">
        <v>1.6</v>
      </c>
      <c r="Z16" s="32"/>
      <c r="AA16" s="40"/>
      <c r="AB16" s="41"/>
      <c r="AC16" s="41"/>
      <c r="AD16" s="41"/>
      <c r="AE16" s="41"/>
      <c r="AF16" s="39">
        <f t="shared" si="6"/>
        <v>9.75</v>
      </c>
      <c r="AG16" s="32">
        <f t="shared" si="7"/>
        <v>9.75</v>
      </c>
      <c r="AH16" s="32">
        <f t="shared" si="8"/>
        <v>0</v>
      </c>
      <c r="AI16" s="34">
        <f t="shared" si="9"/>
        <v>100</v>
      </c>
      <c r="AJ16" s="7"/>
    </row>
    <row r="17" spans="1:36" ht="12.75" hidden="1">
      <c r="A17" s="211"/>
      <c r="B17" s="29" t="s">
        <v>26</v>
      </c>
      <c r="C17" s="30">
        <v>1804.9</v>
      </c>
      <c r="D17" s="39">
        <v>1.53</v>
      </c>
      <c r="E17" s="32"/>
      <c r="F17" s="33">
        <f t="shared" si="0"/>
        <v>-1.53</v>
      </c>
      <c r="G17" s="39">
        <v>3.81</v>
      </c>
      <c r="H17" s="32">
        <v>3.81</v>
      </c>
      <c r="I17" s="32">
        <f t="shared" si="1"/>
        <v>0</v>
      </c>
      <c r="J17" s="34">
        <f t="shared" si="2"/>
        <v>100</v>
      </c>
      <c r="K17" s="35">
        <v>3.21</v>
      </c>
      <c r="L17" s="32">
        <f t="shared" si="3"/>
        <v>4.74</v>
      </c>
      <c r="M17" s="32"/>
      <c r="N17" s="32">
        <f t="shared" si="4"/>
        <v>1.5300000000000002</v>
      </c>
      <c r="O17" s="34">
        <f t="shared" si="5"/>
        <v>147.66355140186917</v>
      </c>
      <c r="P17" s="35"/>
      <c r="Q17" s="35"/>
      <c r="R17" s="42"/>
      <c r="S17" s="39"/>
      <c r="T17" s="32"/>
      <c r="U17" s="40"/>
      <c r="V17" s="39"/>
      <c r="W17" s="32"/>
      <c r="X17" s="40"/>
      <c r="Y17" s="39"/>
      <c r="Z17" s="32"/>
      <c r="AA17" s="40"/>
      <c r="AB17" s="41"/>
      <c r="AC17" s="41"/>
      <c r="AD17" s="41"/>
      <c r="AE17" s="41"/>
      <c r="AF17" s="39">
        <f t="shared" si="6"/>
        <v>8.55</v>
      </c>
      <c r="AG17" s="32">
        <f t="shared" si="7"/>
        <v>8.55</v>
      </c>
      <c r="AH17" s="32">
        <f t="shared" si="8"/>
        <v>0</v>
      </c>
      <c r="AI17" s="34">
        <f t="shared" si="9"/>
        <v>100</v>
      </c>
      <c r="AJ17" s="7"/>
    </row>
    <row r="18" spans="1:36" ht="25.5" hidden="1">
      <c r="A18" s="211">
        <v>7</v>
      </c>
      <c r="B18" s="29" t="s">
        <v>33</v>
      </c>
      <c r="C18" s="215">
        <v>8925</v>
      </c>
      <c r="D18" s="39">
        <v>1.53</v>
      </c>
      <c r="E18" s="32"/>
      <c r="F18" s="33">
        <f t="shared" si="0"/>
        <v>-1.53</v>
      </c>
      <c r="G18" s="39">
        <v>3.81</v>
      </c>
      <c r="H18" s="32">
        <v>3.81</v>
      </c>
      <c r="I18" s="32">
        <f t="shared" si="1"/>
        <v>0</v>
      </c>
      <c r="J18" s="34">
        <f t="shared" si="2"/>
        <v>100</v>
      </c>
      <c r="K18" s="35">
        <v>5.03</v>
      </c>
      <c r="L18" s="32">
        <f t="shared" si="3"/>
        <v>6.5600000000000005</v>
      </c>
      <c r="M18" s="32"/>
      <c r="N18" s="32">
        <f t="shared" si="4"/>
        <v>1.5300000000000002</v>
      </c>
      <c r="O18" s="34">
        <f t="shared" si="5"/>
        <v>130.41749502982108</v>
      </c>
      <c r="P18" s="35"/>
      <c r="Q18" s="35"/>
      <c r="R18" s="42"/>
      <c r="S18" s="39">
        <v>0.53</v>
      </c>
      <c r="T18" s="32"/>
      <c r="U18" s="40"/>
      <c r="V18" s="39">
        <v>0.54</v>
      </c>
      <c r="W18" s="32"/>
      <c r="X18" s="40"/>
      <c r="Y18" s="39">
        <v>1.6</v>
      </c>
      <c r="Z18" s="32"/>
      <c r="AA18" s="40"/>
      <c r="AB18" s="41"/>
      <c r="AC18" s="41"/>
      <c r="AD18" s="41"/>
      <c r="AE18" s="41"/>
      <c r="AF18" s="39">
        <f t="shared" si="6"/>
        <v>10.370000000000001</v>
      </c>
      <c r="AG18" s="32">
        <f t="shared" si="7"/>
        <v>10.370000000000001</v>
      </c>
      <c r="AH18" s="32">
        <f t="shared" si="8"/>
        <v>0</v>
      </c>
      <c r="AI18" s="34">
        <f t="shared" si="9"/>
        <v>100</v>
      </c>
      <c r="AJ18" s="7"/>
    </row>
    <row r="19" spans="1:36" ht="25.5" hidden="1">
      <c r="A19" s="211"/>
      <c r="B19" s="29" t="s">
        <v>34</v>
      </c>
      <c r="C19" s="216"/>
      <c r="D19" s="39">
        <v>1.53</v>
      </c>
      <c r="E19" s="32"/>
      <c r="F19" s="33">
        <f t="shared" si="0"/>
        <v>-1.53</v>
      </c>
      <c r="G19" s="39">
        <v>3.81</v>
      </c>
      <c r="H19" s="32">
        <v>3.81</v>
      </c>
      <c r="I19" s="32">
        <f t="shared" si="1"/>
        <v>0</v>
      </c>
      <c r="J19" s="34">
        <f t="shared" si="2"/>
        <v>100</v>
      </c>
      <c r="K19" s="35">
        <v>5.03</v>
      </c>
      <c r="L19" s="32">
        <f t="shared" si="3"/>
        <v>6.5600000000000005</v>
      </c>
      <c r="M19" s="32"/>
      <c r="N19" s="32">
        <f t="shared" si="4"/>
        <v>1.5300000000000002</v>
      </c>
      <c r="O19" s="34">
        <f t="shared" si="5"/>
        <v>130.41749502982108</v>
      </c>
      <c r="P19" s="35"/>
      <c r="Q19" s="35"/>
      <c r="R19" s="42"/>
      <c r="S19" s="39">
        <v>0.53</v>
      </c>
      <c r="T19" s="32"/>
      <c r="U19" s="40"/>
      <c r="V19" s="39">
        <v>1.35</v>
      </c>
      <c r="W19" s="32"/>
      <c r="X19" s="40"/>
      <c r="Y19" s="39">
        <v>1.6</v>
      </c>
      <c r="Z19" s="32"/>
      <c r="AA19" s="40"/>
      <c r="AB19" s="41"/>
      <c r="AC19" s="41"/>
      <c r="AD19" s="41"/>
      <c r="AE19" s="41"/>
      <c r="AF19" s="39">
        <f t="shared" si="6"/>
        <v>10.370000000000001</v>
      </c>
      <c r="AG19" s="32">
        <f t="shared" si="7"/>
        <v>10.370000000000001</v>
      </c>
      <c r="AH19" s="32">
        <f t="shared" si="8"/>
        <v>0</v>
      </c>
      <c r="AI19" s="34">
        <f t="shared" si="9"/>
        <v>100</v>
      </c>
      <c r="AJ19" s="7"/>
    </row>
    <row r="20" spans="1:36" ht="25.5" hidden="1">
      <c r="A20" s="211"/>
      <c r="B20" s="29" t="s">
        <v>35</v>
      </c>
      <c r="C20" s="217"/>
      <c r="D20" s="39">
        <v>1.53</v>
      </c>
      <c r="E20" s="32"/>
      <c r="F20" s="33">
        <f t="shared" si="0"/>
        <v>-1.53</v>
      </c>
      <c r="G20" s="39">
        <v>3.81</v>
      </c>
      <c r="H20" s="32">
        <v>3.81</v>
      </c>
      <c r="I20" s="32">
        <f t="shared" si="1"/>
        <v>0</v>
      </c>
      <c r="J20" s="34">
        <f t="shared" si="2"/>
        <v>100</v>
      </c>
      <c r="K20" s="35">
        <v>5.03</v>
      </c>
      <c r="L20" s="32">
        <f t="shared" si="3"/>
        <v>6.5600000000000005</v>
      </c>
      <c r="M20" s="32"/>
      <c r="N20" s="32">
        <f t="shared" si="4"/>
        <v>1.5300000000000002</v>
      </c>
      <c r="O20" s="34">
        <f t="shared" si="5"/>
        <v>130.41749502982108</v>
      </c>
      <c r="P20" s="35"/>
      <c r="Q20" s="35"/>
      <c r="R20" s="42"/>
      <c r="S20" s="39">
        <v>0.53</v>
      </c>
      <c r="T20" s="32"/>
      <c r="U20" s="40"/>
      <c r="V20" s="39">
        <v>2.69</v>
      </c>
      <c r="W20" s="32"/>
      <c r="X20" s="40"/>
      <c r="Y20" s="39">
        <v>1.6</v>
      </c>
      <c r="Z20" s="32"/>
      <c r="AA20" s="40"/>
      <c r="AB20" s="41"/>
      <c r="AC20" s="41"/>
      <c r="AD20" s="41"/>
      <c r="AE20" s="41"/>
      <c r="AF20" s="39">
        <f t="shared" si="6"/>
        <v>10.370000000000001</v>
      </c>
      <c r="AG20" s="32">
        <f t="shared" si="7"/>
        <v>10.370000000000001</v>
      </c>
      <c r="AH20" s="32">
        <f t="shared" si="8"/>
        <v>0</v>
      </c>
      <c r="AI20" s="34">
        <f t="shared" si="9"/>
        <v>100</v>
      </c>
      <c r="AJ20" s="7"/>
    </row>
    <row r="21" spans="1:36" ht="12.75" hidden="1">
      <c r="A21" s="28">
        <v>8</v>
      </c>
      <c r="B21" s="43" t="s">
        <v>36</v>
      </c>
      <c r="C21" s="44">
        <v>5099.2</v>
      </c>
      <c r="D21" s="39">
        <v>1.53</v>
      </c>
      <c r="E21" s="32"/>
      <c r="F21" s="33">
        <f t="shared" si="0"/>
        <v>-1.53</v>
      </c>
      <c r="G21" s="39">
        <v>3.81</v>
      </c>
      <c r="H21" s="32">
        <v>3.81</v>
      </c>
      <c r="I21" s="32">
        <f t="shared" si="1"/>
        <v>0</v>
      </c>
      <c r="J21" s="34">
        <f t="shared" si="2"/>
        <v>100</v>
      </c>
      <c r="K21" s="35">
        <v>4.45</v>
      </c>
      <c r="L21" s="32">
        <f t="shared" si="3"/>
        <v>5.98</v>
      </c>
      <c r="M21" s="32"/>
      <c r="N21" s="32">
        <f t="shared" si="4"/>
        <v>1.5300000000000002</v>
      </c>
      <c r="O21" s="34">
        <f t="shared" si="5"/>
        <v>134.38202247191012</v>
      </c>
      <c r="P21" s="35"/>
      <c r="Q21" s="35"/>
      <c r="R21" s="42"/>
      <c r="S21" s="39">
        <v>0.53</v>
      </c>
      <c r="T21" s="32"/>
      <c r="U21" s="40"/>
      <c r="V21" s="39">
        <v>1.42</v>
      </c>
      <c r="W21" s="32"/>
      <c r="X21" s="40"/>
      <c r="Y21" s="39">
        <v>1.6</v>
      </c>
      <c r="Z21" s="32"/>
      <c r="AA21" s="40"/>
      <c r="AB21" s="41"/>
      <c r="AC21" s="41"/>
      <c r="AD21" s="41"/>
      <c r="AE21" s="41"/>
      <c r="AF21" s="39">
        <f t="shared" si="6"/>
        <v>9.79</v>
      </c>
      <c r="AG21" s="32">
        <f t="shared" si="7"/>
        <v>9.790000000000001</v>
      </c>
      <c r="AH21" s="32">
        <f t="shared" si="8"/>
        <v>0</v>
      </c>
      <c r="AI21" s="34">
        <f t="shared" si="9"/>
        <v>100.00000000000003</v>
      </c>
      <c r="AJ21" s="7"/>
    </row>
    <row r="22" spans="1:36" ht="12.75" hidden="1">
      <c r="A22" s="28">
        <v>9</v>
      </c>
      <c r="B22" s="43" t="s">
        <v>37</v>
      </c>
      <c r="C22" s="44">
        <v>11695.1</v>
      </c>
      <c r="D22" s="39">
        <v>1.53</v>
      </c>
      <c r="E22" s="32"/>
      <c r="F22" s="33">
        <f t="shared" si="0"/>
        <v>-1.53</v>
      </c>
      <c r="G22" s="39">
        <v>3.81</v>
      </c>
      <c r="H22" s="32">
        <v>3.81</v>
      </c>
      <c r="I22" s="32">
        <f t="shared" si="1"/>
        <v>0</v>
      </c>
      <c r="J22" s="34">
        <f t="shared" si="2"/>
        <v>100</v>
      </c>
      <c r="K22" s="35">
        <v>4.45</v>
      </c>
      <c r="L22" s="32">
        <f t="shared" si="3"/>
        <v>5.98</v>
      </c>
      <c r="M22" s="32"/>
      <c r="N22" s="32">
        <f t="shared" si="4"/>
        <v>1.5300000000000002</v>
      </c>
      <c r="O22" s="34">
        <f t="shared" si="5"/>
        <v>134.38202247191012</v>
      </c>
      <c r="P22" s="35"/>
      <c r="Q22" s="35"/>
      <c r="R22" s="42"/>
      <c r="S22" s="39">
        <v>0.53</v>
      </c>
      <c r="T22" s="32"/>
      <c r="U22" s="40"/>
      <c r="V22" s="39">
        <v>2.23</v>
      </c>
      <c r="W22" s="32"/>
      <c r="X22" s="40"/>
      <c r="Y22" s="39">
        <v>1.6</v>
      </c>
      <c r="Z22" s="32"/>
      <c r="AA22" s="40"/>
      <c r="AB22" s="41"/>
      <c r="AC22" s="41"/>
      <c r="AD22" s="41"/>
      <c r="AE22" s="41"/>
      <c r="AF22" s="39">
        <f t="shared" si="6"/>
        <v>9.79</v>
      </c>
      <c r="AG22" s="32">
        <f t="shared" si="7"/>
        <v>9.790000000000001</v>
      </c>
      <c r="AH22" s="32">
        <f t="shared" si="8"/>
        <v>0</v>
      </c>
      <c r="AI22" s="34">
        <f t="shared" si="9"/>
        <v>100.00000000000003</v>
      </c>
      <c r="AJ22" s="7"/>
    </row>
    <row r="23" spans="1:36" ht="12.75" hidden="1">
      <c r="A23" s="28">
        <v>10</v>
      </c>
      <c r="B23" s="43" t="s">
        <v>38</v>
      </c>
      <c r="C23" s="44">
        <v>11742.5</v>
      </c>
      <c r="D23" s="39">
        <v>1.53</v>
      </c>
      <c r="E23" s="32"/>
      <c r="F23" s="33">
        <f t="shared" si="0"/>
        <v>-1.53</v>
      </c>
      <c r="G23" s="39">
        <v>3.81</v>
      </c>
      <c r="H23" s="32">
        <v>3.81</v>
      </c>
      <c r="I23" s="32">
        <f t="shared" si="1"/>
        <v>0</v>
      </c>
      <c r="J23" s="34">
        <f t="shared" si="2"/>
        <v>100</v>
      </c>
      <c r="K23" s="35">
        <v>4.45</v>
      </c>
      <c r="L23" s="32">
        <f t="shared" si="3"/>
        <v>5.98</v>
      </c>
      <c r="M23" s="32"/>
      <c r="N23" s="32">
        <f t="shared" si="4"/>
        <v>1.5300000000000002</v>
      </c>
      <c r="O23" s="34">
        <f t="shared" si="5"/>
        <v>134.38202247191012</v>
      </c>
      <c r="P23" s="35"/>
      <c r="Q23" s="35"/>
      <c r="R23" s="42"/>
      <c r="S23" s="39">
        <v>0.53</v>
      </c>
      <c r="T23" s="32"/>
      <c r="U23" s="40"/>
      <c r="V23" s="39">
        <v>2.33</v>
      </c>
      <c r="W23" s="32"/>
      <c r="X23" s="40"/>
      <c r="Y23" s="39">
        <v>1.6</v>
      </c>
      <c r="Z23" s="32"/>
      <c r="AA23" s="40"/>
      <c r="AB23" s="41"/>
      <c r="AC23" s="41"/>
      <c r="AD23" s="41"/>
      <c r="AE23" s="41"/>
      <c r="AF23" s="39">
        <f t="shared" si="6"/>
        <v>9.79</v>
      </c>
      <c r="AG23" s="32">
        <f t="shared" si="7"/>
        <v>9.790000000000001</v>
      </c>
      <c r="AH23" s="32">
        <f t="shared" si="8"/>
        <v>0</v>
      </c>
      <c r="AI23" s="34">
        <f t="shared" si="9"/>
        <v>100.00000000000003</v>
      </c>
      <c r="AJ23" s="7"/>
    </row>
    <row r="24" spans="1:36" ht="12.75" hidden="1">
      <c r="A24" s="28">
        <v>11</v>
      </c>
      <c r="B24" s="43" t="s">
        <v>39</v>
      </c>
      <c r="C24" s="44">
        <v>3201.6</v>
      </c>
      <c r="D24" s="39">
        <v>1.53</v>
      </c>
      <c r="E24" s="32"/>
      <c r="F24" s="33">
        <f t="shared" si="0"/>
        <v>-1.53</v>
      </c>
      <c r="G24" s="39">
        <v>6.21</v>
      </c>
      <c r="H24" s="32">
        <v>6.21</v>
      </c>
      <c r="I24" s="32">
        <f t="shared" si="1"/>
        <v>0</v>
      </c>
      <c r="J24" s="34">
        <f t="shared" si="2"/>
        <v>100</v>
      </c>
      <c r="K24" s="35">
        <v>5.11</v>
      </c>
      <c r="L24" s="32">
        <f t="shared" si="3"/>
        <v>6.640000000000001</v>
      </c>
      <c r="M24" s="32"/>
      <c r="N24" s="32">
        <f t="shared" si="4"/>
        <v>1.5300000000000002</v>
      </c>
      <c r="O24" s="34">
        <f t="shared" si="5"/>
        <v>129.9412915851272</v>
      </c>
      <c r="P24" s="35">
        <v>0.78</v>
      </c>
      <c r="Q24" s="35"/>
      <c r="R24" s="40"/>
      <c r="S24" s="39">
        <v>0.53</v>
      </c>
      <c r="T24" s="32"/>
      <c r="U24" s="40"/>
      <c r="V24" s="39"/>
      <c r="W24" s="32"/>
      <c r="X24" s="40"/>
      <c r="Y24" s="39">
        <v>1.6</v>
      </c>
      <c r="Z24" s="32"/>
      <c r="AA24" s="40"/>
      <c r="AB24" s="41"/>
      <c r="AC24" s="41"/>
      <c r="AD24" s="41"/>
      <c r="AE24" s="41"/>
      <c r="AF24" s="39">
        <f t="shared" si="6"/>
        <v>12.850000000000001</v>
      </c>
      <c r="AG24" s="32">
        <f t="shared" si="7"/>
        <v>12.850000000000001</v>
      </c>
      <c r="AH24" s="32">
        <f t="shared" si="8"/>
        <v>0</v>
      </c>
      <c r="AI24" s="34">
        <f t="shared" si="9"/>
        <v>100</v>
      </c>
      <c r="AJ24" s="7"/>
    </row>
    <row r="25" spans="1:36" ht="12.75" hidden="1">
      <c r="A25" s="28">
        <v>12</v>
      </c>
      <c r="B25" s="43" t="s">
        <v>40</v>
      </c>
      <c r="C25" s="44">
        <v>478.5</v>
      </c>
      <c r="D25" s="39"/>
      <c r="E25" s="32"/>
      <c r="F25" s="33"/>
      <c r="G25" s="39">
        <v>5</v>
      </c>
      <c r="H25" s="32">
        <v>5</v>
      </c>
      <c r="I25" s="32">
        <f t="shared" si="1"/>
        <v>0</v>
      </c>
      <c r="J25" s="34">
        <f t="shared" si="2"/>
        <v>100</v>
      </c>
      <c r="K25" s="35">
        <v>20</v>
      </c>
      <c r="L25" s="32">
        <f t="shared" si="3"/>
        <v>20</v>
      </c>
      <c r="M25" s="32"/>
      <c r="N25" s="32">
        <f t="shared" si="4"/>
        <v>0</v>
      </c>
      <c r="O25" s="34">
        <f t="shared" si="5"/>
        <v>100</v>
      </c>
      <c r="P25" s="35"/>
      <c r="Q25" s="35"/>
      <c r="R25" s="42"/>
      <c r="S25" s="39"/>
      <c r="T25" s="32"/>
      <c r="U25" s="40"/>
      <c r="V25" s="39"/>
      <c r="W25" s="32"/>
      <c r="X25" s="40"/>
      <c r="Y25" s="39">
        <v>1.8</v>
      </c>
      <c r="Z25" s="32"/>
      <c r="AA25" s="40"/>
      <c r="AB25" s="41"/>
      <c r="AC25" s="41"/>
      <c r="AD25" s="41"/>
      <c r="AE25" s="41"/>
      <c r="AF25" s="39">
        <f t="shared" si="6"/>
        <v>25</v>
      </c>
      <c r="AG25" s="32">
        <f t="shared" si="7"/>
        <v>25</v>
      </c>
      <c r="AH25" s="32">
        <f t="shared" si="8"/>
        <v>0</v>
      </c>
      <c r="AI25" s="34">
        <f t="shared" si="9"/>
        <v>100</v>
      </c>
      <c r="AJ25" s="7"/>
    </row>
    <row r="26" spans="1:36" ht="25.5" hidden="1">
      <c r="A26" s="28">
        <v>13</v>
      </c>
      <c r="B26" s="29" t="s">
        <v>41</v>
      </c>
      <c r="C26" s="30">
        <v>1319.44</v>
      </c>
      <c r="D26" s="39">
        <v>1.53</v>
      </c>
      <c r="E26" s="32"/>
      <c r="F26" s="33">
        <f>E26-D26</f>
        <v>-1.53</v>
      </c>
      <c r="G26" s="39">
        <v>6.21</v>
      </c>
      <c r="H26" s="32">
        <v>6.21</v>
      </c>
      <c r="I26" s="32">
        <f t="shared" si="1"/>
        <v>0</v>
      </c>
      <c r="J26" s="34">
        <f t="shared" si="2"/>
        <v>100</v>
      </c>
      <c r="K26" s="35">
        <v>5.11</v>
      </c>
      <c r="L26" s="32">
        <f t="shared" si="3"/>
        <v>6.640000000000001</v>
      </c>
      <c r="M26" s="32"/>
      <c r="N26" s="32">
        <f t="shared" si="4"/>
        <v>1.5300000000000002</v>
      </c>
      <c r="O26" s="34">
        <f t="shared" si="5"/>
        <v>129.9412915851272</v>
      </c>
      <c r="P26" s="35">
        <v>0.78</v>
      </c>
      <c r="Q26" s="35"/>
      <c r="R26" s="40"/>
      <c r="S26" s="39"/>
      <c r="T26" s="32"/>
      <c r="U26" s="40"/>
      <c r="V26" s="39"/>
      <c r="W26" s="32"/>
      <c r="X26" s="40"/>
      <c r="Y26" s="39">
        <v>1.6</v>
      </c>
      <c r="Z26" s="32"/>
      <c r="AA26" s="40"/>
      <c r="AB26" s="41"/>
      <c r="AC26" s="41"/>
      <c r="AD26" s="41"/>
      <c r="AE26" s="41"/>
      <c r="AF26" s="39">
        <f t="shared" si="6"/>
        <v>12.850000000000001</v>
      </c>
      <c r="AG26" s="32">
        <f t="shared" si="7"/>
        <v>12.850000000000001</v>
      </c>
      <c r="AH26" s="32">
        <f t="shared" si="8"/>
        <v>0</v>
      </c>
      <c r="AI26" s="34">
        <f t="shared" si="9"/>
        <v>100</v>
      </c>
      <c r="AJ26" s="7"/>
    </row>
    <row r="27" spans="1:36" ht="25.5" hidden="1">
      <c r="A27" s="28">
        <v>14</v>
      </c>
      <c r="B27" s="29" t="s">
        <v>42</v>
      </c>
      <c r="C27" s="30">
        <v>1863.5</v>
      </c>
      <c r="D27" s="39">
        <v>1.53</v>
      </c>
      <c r="E27" s="32"/>
      <c r="F27" s="33">
        <f>E27-D27</f>
        <v>-1.53</v>
      </c>
      <c r="G27" s="39">
        <v>6.21</v>
      </c>
      <c r="H27" s="32">
        <v>6.21</v>
      </c>
      <c r="I27" s="32">
        <f t="shared" si="1"/>
        <v>0</v>
      </c>
      <c r="J27" s="34">
        <f t="shared" si="2"/>
        <v>100</v>
      </c>
      <c r="K27" s="35">
        <v>5.11</v>
      </c>
      <c r="L27" s="32">
        <f t="shared" si="3"/>
        <v>6.640000000000001</v>
      </c>
      <c r="M27" s="32"/>
      <c r="N27" s="32">
        <f t="shared" si="4"/>
        <v>1.5300000000000002</v>
      </c>
      <c r="O27" s="34">
        <f t="shared" si="5"/>
        <v>129.9412915851272</v>
      </c>
      <c r="P27" s="35">
        <v>0.78</v>
      </c>
      <c r="Q27" s="35"/>
      <c r="R27" s="40"/>
      <c r="S27" s="39"/>
      <c r="T27" s="32"/>
      <c r="U27" s="40"/>
      <c r="V27" s="39"/>
      <c r="W27" s="32"/>
      <c r="X27" s="40"/>
      <c r="Y27" s="39">
        <v>1.6</v>
      </c>
      <c r="Z27" s="32"/>
      <c r="AA27" s="40"/>
      <c r="AB27" s="41"/>
      <c r="AC27" s="41"/>
      <c r="AD27" s="41"/>
      <c r="AE27" s="41"/>
      <c r="AF27" s="39">
        <f t="shared" si="6"/>
        <v>12.850000000000001</v>
      </c>
      <c r="AG27" s="32">
        <f t="shared" si="7"/>
        <v>12.850000000000001</v>
      </c>
      <c r="AH27" s="32">
        <f t="shared" si="8"/>
        <v>0</v>
      </c>
      <c r="AI27" s="34">
        <f t="shared" si="9"/>
        <v>100</v>
      </c>
      <c r="AJ27" s="7"/>
    </row>
    <row r="28" spans="1:36" ht="25.5" hidden="1">
      <c r="A28" s="28">
        <v>15</v>
      </c>
      <c r="B28" s="29" t="s">
        <v>43</v>
      </c>
      <c r="C28" s="30">
        <v>723.7</v>
      </c>
      <c r="D28" s="39">
        <v>1.53</v>
      </c>
      <c r="E28" s="32"/>
      <c r="F28" s="33">
        <f>E28-D28</f>
        <v>-1.53</v>
      </c>
      <c r="G28" s="39">
        <v>6.21</v>
      </c>
      <c r="H28" s="32">
        <v>6.21</v>
      </c>
      <c r="I28" s="32">
        <f t="shared" si="1"/>
        <v>0</v>
      </c>
      <c r="J28" s="34">
        <f t="shared" si="2"/>
        <v>100</v>
      </c>
      <c r="K28" s="35">
        <v>5.11</v>
      </c>
      <c r="L28" s="32">
        <f t="shared" si="3"/>
        <v>6.640000000000001</v>
      </c>
      <c r="M28" s="32"/>
      <c r="N28" s="32">
        <f t="shared" si="4"/>
        <v>1.5300000000000002</v>
      </c>
      <c r="O28" s="34">
        <f t="shared" si="5"/>
        <v>129.9412915851272</v>
      </c>
      <c r="P28" s="35">
        <v>0.78</v>
      </c>
      <c r="Q28" s="35"/>
      <c r="R28" s="40"/>
      <c r="S28" s="39"/>
      <c r="T28" s="32"/>
      <c r="U28" s="40"/>
      <c r="V28" s="39"/>
      <c r="W28" s="32"/>
      <c r="X28" s="40"/>
      <c r="Y28" s="39">
        <v>1.6</v>
      </c>
      <c r="Z28" s="32"/>
      <c r="AA28" s="40"/>
      <c r="AB28" s="41"/>
      <c r="AC28" s="41"/>
      <c r="AD28" s="41"/>
      <c r="AE28" s="41"/>
      <c r="AF28" s="39">
        <f t="shared" si="6"/>
        <v>12.850000000000001</v>
      </c>
      <c r="AG28" s="32">
        <f t="shared" si="7"/>
        <v>12.850000000000001</v>
      </c>
      <c r="AH28" s="32">
        <f t="shared" si="8"/>
        <v>0</v>
      </c>
      <c r="AI28" s="34">
        <f t="shared" si="9"/>
        <v>100</v>
      </c>
      <c r="AJ28" s="7"/>
    </row>
    <row r="29" spans="1:36" ht="12.75" hidden="1">
      <c r="A29" s="28">
        <v>16</v>
      </c>
      <c r="B29" s="43" t="s">
        <v>44</v>
      </c>
      <c r="C29" s="44">
        <v>2495.4</v>
      </c>
      <c r="D29" s="39">
        <v>1.53</v>
      </c>
      <c r="E29" s="32"/>
      <c r="F29" s="33">
        <f>E29-D29</f>
        <v>-1.53</v>
      </c>
      <c r="G29" s="39">
        <v>6.21</v>
      </c>
      <c r="H29" s="32">
        <v>6.21</v>
      </c>
      <c r="I29" s="32">
        <f t="shared" si="1"/>
        <v>0</v>
      </c>
      <c r="J29" s="34">
        <f t="shared" si="2"/>
        <v>100</v>
      </c>
      <c r="K29" s="35">
        <v>5.11</v>
      </c>
      <c r="L29" s="32">
        <f t="shared" si="3"/>
        <v>6.640000000000001</v>
      </c>
      <c r="M29" s="32"/>
      <c r="N29" s="32">
        <f t="shared" si="4"/>
        <v>1.5300000000000002</v>
      </c>
      <c r="O29" s="34">
        <f t="shared" si="5"/>
        <v>129.9412915851272</v>
      </c>
      <c r="P29" s="35">
        <v>0.78</v>
      </c>
      <c r="Q29" s="35"/>
      <c r="R29" s="40"/>
      <c r="S29" s="39"/>
      <c r="T29" s="32"/>
      <c r="U29" s="40"/>
      <c r="V29" s="39"/>
      <c r="W29" s="32"/>
      <c r="X29" s="40"/>
      <c r="Y29" s="39">
        <v>1.6</v>
      </c>
      <c r="Z29" s="32"/>
      <c r="AA29" s="40"/>
      <c r="AB29" s="41"/>
      <c r="AC29" s="41"/>
      <c r="AD29" s="41"/>
      <c r="AE29" s="41"/>
      <c r="AF29" s="39">
        <f t="shared" si="6"/>
        <v>12.850000000000001</v>
      </c>
      <c r="AG29" s="32">
        <f t="shared" si="7"/>
        <v>12.850000000000001</v>
      </c>
      <c r="AH29" s="32">
        <f t="shared" si="8"/>
        <v>0</v>
      </c>
      <c r="AI29" s="34">
        <f t="shared" si="9"/>
        <v>100</v>
      </c>
      <c r="AJ29" s="7"/>
    </row>
    <row r="30" spans="1:36" ht="12.75" hidden="1">
      <c r="A30" s="28">
        <v>17</v>
      </c>
      <c r="B30" s="43" t="s">
        <v>45</v>
      </c>
      <c r="C30" s="44">
        <v>3600.6</v>
      </c>
      <c r="D30" s="39"/>
      <c r="E30" s="32"/>
      <c r="F30" s="33"/>
      <c r="G30" s="39">
        <v>2.5</v>
      </c>
      <c r="H30" s="32">
        <v>2.5</v>
      </c>
      <c r="I30" s="32">
        <f t="shared" si="1"/>
        <v>0</v>
      </c>
      <c r="J30" s="34">
        <f t="shared" si="2"/>
        <v>100</v>
      </c>
      <c r="K30" s="35">
        <v>4.45</v>
      </c>
      <c r="L30" s="32">
        <f t="shared" si="3"/>
        <v>4.45</v>
      </c>
      <c r="M30" s="32"/>
      <c r="N30" s="32">
        <f t="shared" si="4"/>
        <v>0</v>
      </c>
      <c r="O30" s="34">
        <f t="shared" si="5"/>
        <v>100</v>
      </c>
      <c r="P30" s="35"/>
      <c r="Q30" s="35"/>
      <c r="R30" s="42"/>
      <c r="S30" s="39">
        <v>0.53</v>
      </c>
      <c r="T30" s="32"/>
      <c r="U30" s="40"/>
      <c r="V30" s="39">
        <v>2.69</v>
      </c>
      <c r="W30" s="32"/>
      <c r="X30" s="40"/>
      <c r="Y30" s="39">
        <v>1.02</v>
      </c>
      <c r="Z30" s="32"/>
      <c r="AA30" s="40"/>
      <c r="AB30" s="41"/>
      <c r="AC30" s="41"/>
      <c r="AD30" s="41"/>
      <c r="AE30" s="41"/>
      <c r="AF30" s="39">
        <f t="shared" si="6"/>
        <v>6.95</v>
      </c>
      <c r="AG30" s="32">
        <f t="shared" si="7"/>
        <v>6.95</v>
      </c>
      <c r="AH30" s="32">
        <f t="shared" si="8"/>
        <v>0</v>
      </c>
      <c r="AI30" s="34">
        <f t="shared" si="9"/>
        <v>100</v>
      </c>
      <c r="AJ30" s="7"/>
    </row>
    <row r="31" spans="1:36" ht="12.75" hidden="1">
      <c r="A31" s="211">
        <v>18</v>
      </c>
      <c r="B31" s="43" t="s">
        <v>46</v>
      </c>
      <c r="C31" s="212">
        <v>4425.34</v>
      </c>
      <c r="D31" s="39"/>
      <c r="E31" s="32"/>
      <c r="F31" s="33"/>
      <c r="G31" s="39">
        <v>1.54</v>
      </c>
      <c r="H31" s="32">
        <v>1.54</v>
      </c>
      <c r="I31" s="32">
        <f t="shared" si="1"/>
        <v>0</v>
      </c>
      <c r="J31" s="34">
        <f t="shared" si="2"/>
        <v>100</v>
      </c>
      <c r="K31" s="35">
        <v>4.45</v>
      </c>
      <c r="L31" s="32">
        <f t="shared" si="3"/>
        <v>4.45</v>
      </c>
      <c r="M31" s="32"/>
      <c r="N31" s="32">
        <f t="shared" si="4"/>
        <v>0</v>
      </c>
      <c r="O31" s="34">
        <f t="shared" si="5"/>
        <v>100</v>
      </c>
      <c r="P31" s="35"/>
      <c r="Q31" s="35"/>
      <c r="R31" s="42"/>
      <c r="S31" s="39">
        <v>0.53</v>
      </c>
      <c r="T31" s="32"/>
      <c r="U31" s="40"/>
      <c r="V31" s="39">
        <v>0.5</v>
      </c>
      <c r="W31" s="32"/>
      <c r="X31" s="40"/>
      <c r="Y31" s="39">
        <v>1.02</v>
      </c>
      <c r="Z31" s="32"/>
      <c r="AA31" s="40"/>
      <c r="AB31" s="41"/>
      <c r="AC31" s="41"/>
      <c r="AD31" s="41"/>
      <c r="AE31" s="41"/>
      <c r="AF31" s="39">
        <f t="shared" si="6"/>
        <v>5.99</v>
      </c>
      <c r="AG31" s="32">
        <f t="shared" si="7"/>
        <v>5.99</v>
      </c>
      <c r="AH31" s="32">
        <f t="shared" si="8"/>
        <v>0</v>
      </c>
      <c r="AI31" s="34">
        <f t="shared" si="9"/>
        <v>100</v>
      </c>
      <c r="AJ31" s="7"/>
    </row>
    <row r="32" spans="1:36" ht="12.75" hidden="1">
      <c r="A32" s="211"/>
      <c r="B32" s="43" t="s">
        <v>47</v>
      </c>
      <c r="C32" s="213"/>
      <c r="D32" s="39"/>
      <c r="E32" s="32"/>
      <c r="F32" s="33"/>
      <c r="G32" s="39">
        <v>1.54</v>
      </c>
      <c r="H32" s="32">
        <v>1.54</v>
      </c>
      <c r="I32" s="32">
        <f t="shared" si="1"/>
        <v>0</v>
      </c>
      <c r="J32" s="34">
        <f t="shared" si="2"/>
        <v>100</v>
      </c>
      <c r="K32" s="35">
        <v>4.45</v>
      </c>
      <c r="L32" s="32">
        <f t="shared" si="3"/>
        <v>4.45</v>
      </c>
      <c r="M32" s="32"/>
      <c r="N32" s="32">
        <f t="shared" si="4"/>
        <v>0</v>
      </c>
      <c r="O32" s="34">
        <f t="shared" si="5"/>
        <v>100</v>
      </c>
      <c r="P32" s="35"/>
      <c r="Q32" s="35"/>
      <c r="R32" s="42"/>
      <c r="S32" s="39"/>
      <c r="T32" s="32"/>
      <c r="U32" s="40"/>
      <c r="V32" s="39">
        <v>1</v>
      </c>
      <c r="W32" s="32"/>
      <c r="X32" s="40"/>
      <c r="Y32" s="39">
        <v>1.02</v>
      </c>
      <c r="Z32" s="32"/>
      <c r="AA32" s="40"/>
      <c r="AB32" s="41"/>
      <c r="AC32" s="41"/>
      <c r="AD32" s="41"/>
      <c r="AE32" s="41"/>
      <c r="AF32" s="39">
        <f t="shared" si="6"/>
        <v>5.99</v>
      </c>
      <c r="AG32" s="32">
        <f t="shared" si="7"/>
        <v>5.99</v>
      </c>
      <c r="AH32" s="32">
        <f t="shared" si="8"/>
        <v>0</v>
      </c>
      <c r="AI32" s="34">
        <f t="shared" si="9"/>
        <v>100</v>
      </c>
      <c r="AJ32" s="7"/>
    </row>
    <row r="33" spans="1:36" ht="25.5" hidden="1">
      <c r="A33" s="211"/>
      <c r="B33" s="43" t="s">
        <v>48</v>
      </c>
      <c r="C33" s="214"/>
      <c r="D33" s="39"/>
      <c r="E33" s="32"/>
      <c r="F33" s="33"/>
      <c r="G33" s="39">
        <v>1.54</v>
      </c>
      <c r="H33" s="32">
        <v>1.54</v>
      </c>
      <c r="I33" s="32">
        <f t="shared" si="1"/>
        <v>0</v>
      </c>
      <c r="J33" s="34">
        <f t="shared" si="2"/>
        <v>100</v>
      </c>
      <c r="K33" s="35">
        <v>4.45</v>
      </c>
      <c r="L33" s="32">
        <f t="shared" si="3"/>
        <v>4.45</v>
      </c>
      <c r="M33" s="32"/>
      <c r="N33" s="32">
        <f t="shared" si="4"/>
        <v>0</v>
      </c>
      <c r="O33" s="34">
        <f t="shared" si="5"/>
        <v>100</v>
      </c>
      <c r="P33" s="35"/>
      <c r="Q33" s="35"/>
      <c r="R33" s="42"/>
      <c r="S33" s="39"/>
      <c r="T33" s="32"/>
      <c r="U33" s="40"/>
      <c r="V33" s="39">
        <v>1.85</v>
      </c>
      <c r="W33" s="32"/>
      <c r="X33" s="40"/>
      <c r="Y33" s="39">
        <v>1.02</v>
      </c>
      <c r="Z33" s="32"/>
      <c r="AA33" s="40"/>
      <c r="AB33" s="41"/>
      <c r="AC33" s="41"/>
      <c r="AD33" s="41"/>
      <c r="AE33" s="41"/>
      <c r="AF33" s="39">
        <f t="shared" si="6"/>
        <v>5.99</v>
      </c>
      <c r="AG33" s="32">
        <f t="shared" si="7"/>
        <v>5.99</v>
      </c>
      <c r="AH33" s="32">
        <f t="shared" si="8"/>
        <v>0</v>
      </c>
      <c r="AI33" s="34">
        <f t="shared" si="9"/>
        <v>100</v>
      </c>
      <c r="AJ33" s="7"/>
    </row>
    <row r="34" spans="1:36" ht="12.75" hidden="1">
      <c r="A34" s="211">
        <v>19</v>
      </c>
      <c r="B34" s="43" t="s">
        <v>49</v>
      </c>
      <c r="C34" s="212">
        <v>4164.4</v>
      </c>
      <c r="D34" s="39"/>
      <c r="E34" s="32"/>
      <c r="F34" s="33"/>
      <c r="G34" s="39">
        <v>3</v>
      </c>
      <c r="H34" s="32">
        <v>3</v>
      </c>
      <c r="I34" s="32">
        <f t="shared" si="1"/>
        <v>0</v>
      </c>
      <c r="J34" s="34">
        <f t="shared" si="2"/>
        <v>100</v>
      </c>
      <c r="K34" s="35">
        <v>4.45</v>
      </c>
      <c r="L34" s="32">
        <f t="shared" si="3"/>
        <v>4.45</v>
      </c>
      <c r="M34" s="32"/>
      <c r="N34" s="32">
        <f t="shared" si="4"/>
        <v>0</v>
      </c>
      <c r="O34" s="34">
        <f t="shared" si="5"/>
        <v>100</v>
      </c>
      <c r="P34" s="35"/>
      <c r="Q34" s="35"/>
      <c r="R34" s="42"/>
      <c r="S34" s="39">
        <v>0.53</v>
      </c>
      <c r="T34" s="32"/>
      <c r="U34" s="40"/>
      <c r="V34" s="39">
        <v>0.5</v>
      </c>
      <c r="W34" s="32"/>
      <c r="X34" s="40"/>
      <c r="Y34" s="39">
        <v>1.02</v>
      </c>
      <c r="Z34" s="32"/>
      <c r="AA34" s="40"/>
      <c r="AB34" s="41"/>
      <c r="AC34" s="41"/>
      <c r="AD34" s="41"/>
      <c r="AE34" s="41"/>
      <c r="AF34" s="39">
        <f t="shared" si="6"/>
        <v>7.45</v>
      </c>
      <c r="AG34" s="32">
        <f t="shared" si="7"/>
        <v>7.45</v>
      </c>
      <c r="AH34" s="32">
        <f t="shared" si="8"/>
        <v>0</v>
      </c>
      <c r="AI34" s="34">
        <f t="shared" si="9"/>
        <v>100</v>
      </c>
      <c r="AJ34" s="7"/>
    </row>
    <row r="35" spans="1:36" ht="12.75" hidden="1">
      <c r="A35" s="211"/>
      <c r="B35" s="43" t="s">
        <v>50</v>
      </c>
      <c r="C35" s="213"/>
      <c r="D35" s="39"/>
      <c r="E35" s="32"/>
      <c r="F35" s="33"/>
      <c r="G35" s="39">
        <v>3</v>
      </c>
      <c r="H35" s="32">
        <v>3</v>
      </c>
      <c r="I35" s="32">
        <f t="shared" si="1"/>
        <v>0</v>
      </c>
      <c r="J35" s="34">
        <f t="shared" si="2"/>
        <v>100</v>
      </c>
      <c r="K35" s="35">
        <v>4.45</v>
      </c>
      <c r="L35" s="32">
        <f t="shared" si="3"/>
        <v>4.45</v>
      </c>
      <c r="M35" s="32"/>
      <c r="N35" s="32">
        <f t="shared" si="4"/>
        <v>0</v>
      </c>
      <c r="O35" s="34">
        <f t="shared" si="5"/>
        <v>100</v>
      </c>
      <c r="P35" s="35"/>
      <c r="Q35" s="35"/>
      <c r="R35" s="42"/>
      <c r="S35" s="39">
        <v>0.53</v>
      </c>
      <c r="T35" s="32"/>
      <c r="U35" s="40"/>
      <c r="V35" s="39">
        <v>1</v>
      </c>
      <c r="W35" s="32"/>
      <c r="X35" s="40"/>
      <c r="Y35" s="39">
        <v>1.02</v>
      </c>
      <c r="Z35" s="32"/>
      <c r="AA35" s="40"/>
      <c r="AB35" s="41"/>
      <c r="AC35" s="41"/>
      <c r="AD35" s="41"/>
      <c r="AE35" s="41"/>
      <c r="AF35" s="39">
        <f t="shared" si="6"/>
        <v>7.45</v>
      </c>
      <c r="AG35" s="32">
        <f t="shared" si="7"/>
        <v>7.45</v>
      </c>
      <c r="AH35" s="32">
        <f t="shared" si="8"/>
        <v>0</v>
      </c>
      <c r="AI35" s="34">
        <f t="shared" si="9"/>
        <v>100</v>
      </c>
      <c r="AJ35" s="7"/>
    </row>
    <row r="36" spans="1:36" ht="25.5" hidden="1">
      <c r="A36" s="211"/>
      <c r="B36" s="43" t="s">
        <v>51</v>
      </c>
      <c r="C36" s="214"/>
      <c r="D36" s="39"/>
      <c r="E36" s="32"/>
      <c r="F36" s="33"/>
      <c r="G36" s="39">
        <v>3</v>
      </c>
      <c r="H36" s="32">
        <v>3</v>
      </c>
      <c r="I36" s="32">
        <f t="shared" si="1"/>
        <v>0</v>
      </c>
      <c r="J36" s="34">
        <f t="shared" si="2"/>
        <v>100</v>
      </c>
      <c r="K36" s="35">
        <v>4.45</v>
      </c>
      <c r="L36" s="32">
        <f t="shared" si="3"/>
        <v>4.45</v>
      </c>
      <c r="M36" s="32"/>
      <c r="N36" s="32">
        <f t="shared" si="4"/>
        <v>0</v>
      </c>
      <c r="O36" s="34">
        <f t="shared" si="5"/>
        <v>100</v>
      </c>
      <c r="P36" s="35"/>
      <c r="Q36" s="35"/>
      <c r="R36" s="42"/>
      <c r="S36" s="39">
        <v>0.53</v>
      </c>
      <c r="T36" s="32"/>
      <c r="U36" s="40"/>
      <c r="V36" s="39">
        <v>1.85</v>
      </c>
      <c r="W36" s="32"/>
      <c r="X36" s="40"/>
      <c r="Y36" s="39">
        <v>1.02</v>
      </c>
      <c r="Z36" s="32"/>
      <c r="AA36" s="40"/>
      <c r="AB36" s="41"/>
      <c r="AC36" s="41"/>
      <c r="AD36" s="41"/>
      <c r="AE36" s="41"/>
      <c r="AF36" s="39">
        <f t="shared" si="6"/>
        <v>7.45</v>
      </c>
      <c r="AG36" s="32">
        <f t="shared" si="7"/>
        <v>7.45</v>
      </c>
      <c r="AH36" s="32">
        <f t="shared" si="8"/>
        <v>0</v>
      </c>
      <c r="AI36" s="34">
        <f t="shared" si="9"/>
        <v>100</v>
      </c>
      <c r="AJ36" s="7"/>
    </row>
    <row r="37" spans="1:36" ht="25.5" hidden="1">
      <c r="A37" s="211">
        <v>20</v>
      </c>
      <c r="B37" s="43" t="s">
        <v>52</v>
      </c>
      <c r="C37" s="212">
        <v>9122.9</v>
      </c>
      <c r="D37" s="39"/>
      <c r="E37" s="32"/>
      <c r="F37" s="33"/>
      <c r="G37" s="39">
        <v>1.5</v>
      </c>
      <c r="H37" s="32">
        <v>1.5</v>
      </c>
      <c r="I37" s="32">
        <f t="shared" si="1"/>
        <v>0</v>
      </c>
      <c r="J37" s="34">
        <f t="shared" si="2"/>
        <v>100</v>
      </c>
      <c r="K37" s="35">
        <v>6.75</v>
      </c>
      <c r="L37" s="32">
        <f t="shared" si="3"/>
        <v>6.75</v>
      </c>
      <c r="M37" s="32"/>
      <c r="N37" s="32">
        <f t="shared" si="4"/>
        <v>0</v>
      </c>
      <c r="O37" s="34">
        <f t="shared" si="5"/>
        <v>100</v>
      </c>
      <c r="P37" s="35"/>
      <c r="Q37" s="35"/>
      <c r="R37" s="42"/>
      <c r="S37" s="39">
        <v>0.53</v>
      </c>
      <c r="T37" s="32"/>
      <c r="U37" s="40"/>
      <c r="V37" s="39">
        <v>1.51</v>
      </c>
      <c r="W37" s="32"/>
      <c r="X37" s="40"/>
      <c r="Y37" s="39">
        <v>1.6</v>
      </c>
      <c r="Z37" s="32"/>
      <c r="AA37" s="40"/>
      <c r="AB37" s="41"/>
      <c r="AC37" s="41"/>
      <c r="AD37" s="41"/>
      <c r="AE37" s="41"/>
      <c r="AF37" s="39">
        <f t="shared" si="6"/>
        <v>8.25</v>
      </c>
      <c r="AG37" s="32">
        <f t="shared" si="7"/>
        <v>8.25</v>
      </c>
      <c r="AH37" s="32">
        <f t="shared" si="8"/>
        <v>0</v>
      </c>
      <c r="AI37" s="34">
        <f t="shared" si="9"/>
        <v>100</v>
      </c>
      <c r="AJ37" s="7"/>
    </row>
    <row r="38" spans="1:36" ht="25.5" hidden="1">
      <c r="A38" s="211"/>
      <c r="B38" s="43" t="s">
        <v>53</v>
      </c>
      <c r="C38" s="213"/>
      <c r="D38" s="39"/>
      <c r="E38" s="32"/>
      <c r="F38" s="33"/>
      <c r="G38" s="39">
        <v>1.5</v>
      </c>
      <c r="H38" s="32">
        <v>1.5</v>
      </c>
      <c r="I38" s="32">
        <f aca="true" t="shared" si="10" ref="I38:I57">H38-G38</f>
        <v>0</v>
      </c>
      <c r="J38" s="34">
        <f aca="true" t="shared" si="11" ref="J38:J65">H38/G38*100</f>
        <v>100</v>
      </c>
      <c r="K38" s="35">
        <v>6.75</v>
      </c>
      <c r="L38" s="32">
        <f aca="true" t="shared" si="12" ref="L38:L65">D38+K38</f>
        <v>6.75</v>
      </c>
      <c r="M38" s="32"/>
      <c r="N38" s="32">
        <f aca="true" t="shared" si="13" ref="N38:N65">L38-K38</f>
        <v>0</v>
      </c>
      <c r="O38" s="34">
        <f aca="true" t="shared" si="14" ref="O38:O65">L38/K38*100</f>
        <v>100</v>
      </c>
      <c r="P38" s="35"/>
      <c r="Q38" s="35"/>
      <c r="R38" s="42"/>
      <c r="S38" s="39">
        <v>0.53</v>
      </c>
      <c r="T38" s="32"/>
      <c r="U38" s="40"/>
      <c r="V38" s="39">
        <v>2.12</v>
      </c>
      <c r="W38" s="32"/>
      <c r="X38" s="40"/>
      <c r="Y38" s="39">
        <v>1.6</v>
      </c>
      <c r="Z38" s="32"/>
      <c r="AA38" s="40"/>
      <c r="AB38" s="41"/>
      <c r="AC38" s="41"/>
      <c r="AD38" s="41"/>
      <c r="AE38" s="41"/>
      <c r="AF38" s="39">
        <f aca="true" t="shared" si="15" ref="AF38:AF65">D38+G38+K38</f>
        <v>8.25</v>
      </c>
      <c r="AG38" s="32">
        <f aca="true" t="shared" si="16" ref="AG38:AG65">E38+H38+L38</f>
        <v>8.25</v>
      </c>
      <c r="AH38" s="32">
        <f aca="true" t="shared" si="17" ref="AH38:AH65">AG38-AF38</f>
        <v>0</v>
      </c>
      <c r="AI38" s="34">
        <f aca="true" t="shared" si="18" ref="AI38:AI65">AG38/AF38*100</f>
        <v>100</v>
      </c>
      <c r="AJ38" s="7"/>
    </row>
    <row r="39" spans="1:36" ht="25.5" hidden="1">
      <c r="A39" s="211"/>
      <c r="B39" s="43" t="s">
        <v>54</v>
      </c>
      <c r="C39" s="214"/>
      <c r="D39" s="39"/>
      <c r="E39" s="32"/>
      <c r="F39" s="33"/>
      <c r="G39" s="39">
        <v>1.5</v>
      </c>
      <c r="H39" s="32">
        <v>1.5</v>
      </c>
      <c r="I39" s="32">
        <f t="shared" si="10"/>
        <v>0</v>
      </c>
      <c r="J39" s="34">
        <f t="shared" si="11"/>
        <v>100</v>
      </c>
      <c r="K39" s="35">
        <v>6.75</v>
      </c>
      <c r="L39" s="32">
        <f t="shared" si="12"/>
        <v>6.75</v>
      </c>
      <c r="M39" s="32"/>
      <c r="N39" s="32">
        <f t="shared" si="13"/>
        <v>0</v>
      </c>
      <c r="O39" s="34">
        <f t="shared" si="14"/>
        <v>100</v>
      </c>
      <c r="P39" s="35"/>
      <c r="Q39" s="35"/>
      <c r="R39" s="42"/>
      <c r="S39" s="39">
        <v>0.53</v>
      </c>
      <c r="T39" s="32"/>
      <c r="U39" s="40"/>
      <c r="V39" s="39">
        <v>3.02</v>
      </c>
      <c r="W39" s="32"/>
      <c r="X39" s="40"/>
      <c r="Y39" s="39">
        <v>1.6</v>
      </c>
      <c r="Z39" s="32"/>
      <c r="AA39" s="40"/>
      <c r="AB39" s="41"/>
      <c r="AC39" s="41"/>
      <c r="AD39" s="41"/>
      <c r="AE39" s="41"/>
      <c r="AF39" s="39">
        <f t="shared" si="15"/>
        <v>8.25</v>
      </c>
      <c r="AG39" s="32">
        <f t="shared" si="16"/>
        <v>8.25</v>
      </c>
      <c r="AH39" s="32">
        <f t="shared" si="17"/>
        <v>0</v>
      </c>
      <c r="AI39" s="34">
        <f t="shared" si="18"/>
        <v>100</v>
      </c>
      <c r="AJ39" s="7"/>
    </row>
    <row r="40" spans="1:36" ht="12.75" hidden="1">
      <c r="A40" s="211"/>
      <c r="B40" s="29" t="s">
        <v>26</v>
      </c>
      <c r="C40" s="30">
        <v>1221.4</v>
      </c>
      <c r="D40" s="39"/>
      <c r="E40" s="32"/>
      <c r="F40" s="33"/>
      <c r="G40" s="39">
        <v>1.5</v>
      </c>
      <c r="H40" s="32">
        <v>1.5</v>
      </c>
      <c r="I40" s="32">
        <f t="shared" si="10"/>
        <v>0</v>
      </c>
      <c r="J40" s="34">
        <f t="shared" si="11"/>
        <v>100</v>
      </c>
      <c r="K40" s="35">
        <v>5.55</v>
      </c>
      <c r="L40" s="32">
        <f t="shared" si="12"/>
        <v>5.55</v>
      </c>
      <c r="M40" s="32"/>
      <c r="N40" s="32">
        <f t="shared" si="13"/>
        <v>0</v>
      </c>
      <c r="O40" s="34">
        <f t="shared" si="14"/>
        <v>100</v>
      </c>
      <c r="P40" s="35"/>
      <c r="Q40" s="35"/>
      <c r="R40" s="42"/>
      <c r="S40" s="39">
        <v>0.53</v>
      </c>
      <c r="T40" s="32"/>
      <c r="U40" s="40"/>
      <c r="V40" s="39"/>
      <c r="W40" s="32"/>
      <c r="X40" s="40"/>
      <c r="Y40" s="39"/>
      <c r="Z40" s="32"/>
      <c r="AA40" s="40"/>
      <c r="AB40" s="41"/>
      <c r="AC40" s="41"/>
      <c r="AD40" s="41"/>
      <c r="AE40" s="41"/>
      <c r="AF40" s="39">
        <f t="shared" si="15"/>
        <v>7.05</v>
      </c>
      <c r="AG40" s="32">
        <f t="shared" si="16"/>
        <v>7.05</v>
      </c>
      <c r="AH40" s="32">
        <f t="shared" si="17"/>
        <v>0</v>
      </c>
      <c r="AI40" s="34">
        <f t="shared" si="18"/>
        <v>100</v>
      </c>
      <c r="AJ40" s="7"/>
    </row>
    <row r="41" spans="1:36" ht="25.5" hidden="1">
      <c r="A41" s="28">
        <v>21</v>
      </c>
      <c r="B41" s="29" t="s">
        <v>55</v>
      </c>
      <c r="C41" s="30">
        <v>4025.6</v>
      </c>
      <c r="D41" s="39">
        <v>1.53</v>
      </c>
      <c r="E41" s="32"/>
      <c r="F41" s="33">
        <f aca="true" t="shared" si="19" ref="F41:F48">E41-D41</f>
        <v>-1.53</v>
      </c>
      <c r="G41" s="39">
        <v>3.81</v>
      </c>
      <c r="H41" s="32">
        <v>3.81</v>
      </c>
      <c r="I41" s="32">
        <f t="shared" si="10"/>
        <v>0</v>
      </c>
      <c r="J41" s="34">
        <f t="shared" si="11"/>
        <v>100</v>
      </c>
      <c r="K41" s="35">
        <v>5</v>
      </c>
      <c r="L41" s="32">
        <f t="shared" si="12"/>
        <v>6.53</v>
      </c>
      <c r="M41" s="32"/>
      <c r="N41" s="32">
        <f t="shared" si="13"/>
        <v>1.5300000000000002</v>
      </c>
      <c r="O41" s="34">
        <f t="shared" si="14"/>
        <v>130.6</v>
      </c>
      <c r="P41" s="35"/>
      <c r="Q41" s="35"/>
      <c r="R41" s="42"/>
      <c r="S41" s="39">
        <v>0.53</v>
      </c>
      <c r="T41" s="32"/>
      <c r="U41" s="40"/>
      <c r="V41" s="39">
        <v>1.79</v>
      </c>
      <c r="W41" s="32"/>
      <c r="X41" s="40"/>
      <c r="Y41" s="39">
        <v>1.6</v>
      </c>
      <c r="Z41" s="32"/>
      <c r="AA41" s="40"/>
      <c r="AB41" s="41"/>
      <c r="AC41" s="41"/>
      <c r="AD41" s="41"/>
      <c r="AE41" s="41"/>
      <c r="AF41" s="39">
        <f t="shared" si="15"/>
        <v>10.34</v>
      </c>
      <c r="AG41" s="32">
        <f t="shared" si="16"/>
        <v>10.34</v>
      </c>
      <c r="AH41" s="32">
        <f t="shared" si="17"/>
        <v>0</v>
      </c>
      <c r="AI41" s="34">
        <f t="shared" si="18"/>
        <v>100</v>
      </c>
      <c r="AJ41" s="7"/>
    </row>
    <row r="42" spans="1:36" ht="25.5" hidden="1">
      <c r="A42" s="28">
        <v>22</v>
      </c>
      <c r="B42" s="29" t="s">
        <v>56</v>
      </c>
      <c r="C42" s="30">
        <v>3214.15</v>
      </c>
      <c r="D42" s="39">
        <v>1.53</v>
      </c>
      <c r="E42" s="32"/>
      <c r="F42" s="33">
        <f t="shared" si="19"/>
        <v>-1.53</v>
      </c>
      <c r="G42" s="39">
        <v>3.81</v>
      </c>
      <c r="H42" s="32">
        <v>3.81</v>
      </c>
      <c r="I42" s="32">
        <f t="shared" si="10"/>
        <v>0</v>
      </c>
      <c r="J42" s="34">
        <f t="shared" si="11"/>
        <v>100</v>
      </c>
      <c r="K42" s="35">
        <v>5</v>
      </c>
      <c r="L42" s="32">
        <f t="shared" si="12"/>
        <v>6.53</v>
      </c>
      <c r="M42" s="32"/>
      <c r="N42" s="32">
        <f t="shared" si="13"/>
        <v>1.5300000000000002</v>
      </c>
      <c r="O42" s="34">
        <f t="shared" si="14"/>
        <v>130.6</v>
      </c>
      <c r="P42" s="35"/>
      <c r="Q42" s="35"/>
      <c r="R42" s="42"/>
      <c r="S42" s="39"/>
      <c r="T42" s="32"/>
      <c r="U42" s="40"/>
      <c r="V42" s="39">
        <v>2.34</v>
      </c>
      <c r="W42" s="32"/>
      <c r="X42" s="40"/>
      <c r="Y42" s="39">
        <v>1.6</v>
      </c>
      <c r="Z42" s="32"/>
      <c r="AA42" s="40"/>
      <c r="AB42" s="41"/>
      <c r="AC42" s="41"/>
      <c r="AD42" s="41"/>
      <c r="AE42" s="41"/>
      <c r="AF42" s="39">
        <f t="shared" si="15"/>
        <v>10.34</v>
      </c>
      <c r="AG42" s="32">
        <f t="shared" si="16"/>
        <v>10.34</v>
      </c>
      <c r="AH42" s="32">
        <f t="shared" si="17"/>
        <v>0</v>
      </c>
      <c r="AI42" s="34">
        <f t="shared" si="18"/>
        <v>100</v>
      </c>
      <c r="AJ42" s="7"/>
    </row>
    <row r="43" spans="1:36" ht="25.5" hidden="1">
      <c r="A43" s="28">
        <v>23</v>
      </c>
      <c r="B43" s="29" t="s">
        <v>57</v>
      </c>
      <c r="C43" s="30">
        <v>5849.4</v>
      </c>
      <c r="D43" s="39">
        <v>1.53</v>
      </c>
      <c r="E43" s="32"/>
      <c r="F43" s="33">
        <f t="shared" si="19"/>
        <v>-1.53</v>
      </c>
      <c r="G43" s="39">
        <v>3.81</v>
      </c>
      <c r="H43" s="32">
        <v>3.81</v>
      </c>
      <c r="I43" s="32">
        <f t="shared" si="10"/>
        <v>0</v>
      </c>
      <c r="J43" s="34">
        <f t="shared" si="11"/>
        <v>100</v>
      </c>
      <c r="K43" s="35">
        <v>5</v>
      </c>
      <c r="L43" s="32">
        <f t="shared" si="12"/>
        <v>6.53</v>
      </c>
      <c r="M43" s="32"/>
      <c r="N43" s="32">
        <f t="shared" si="13"/>
        <v>1.5300000000000002</v>
      </c>
      <c r="O43" s="34">
        <f t="shared" si="14"/>
        <v>130.6</v>
      </c>
      <c r="P43" s="35"/>
      <c r="Q43" s="35"/>
      <c r="R43" s="42"/>
      <c r="S43" s="39">
        <v>0.53</v>
      </c>
      <c r="T43" s="32"/>
      <c r="U43" s="40"/>
      <c r="V43" s="39">
        <v>2.66</v>
      </c>
      <c r="W43" s="32"/>
      <c r="X43" s="40"/>
      <c r="Y43" s="39">
        <v>1.6</v>
      </c>
      <c r="Z43" s="32"/>
      <c r="AA43" s="40"/>
      <c r="AB43" s="41"/>
      <c r="AC43" s="41"/>
      <c r="AD43" s="41"/>
      <c r="AE43" s="41"/>
      <c r="AF43" s="39">
        <f t="shared" si="15"/>
        <v>10.34</v>
      </c>
      <c r="AG43" s="32">
        <f t="shared" si="16"/>
        <v>10.34</v>
      </c>
      <c r="AH43" s="32">
        <f t="shared" si="17"/>
        <v>0</v>
      </c>
      <c r="AI43" s="34">
        <f t="shared" si="18"/>
        <v>100</v>
      </c>
      <c r="AJ43" s="7"/>
    </row>
    <row r="44" spans="1:36" ht="25.5" hidden="1">
      <c r="A44" s="211">
        <v>24</v>
      </c>
      <c r="B44" s="29" t="s">
        <v>58</v>
      </c>
      <c r="C44" s="30">
        <v>6004.45</v>
      </c>
      <c r="D44" s="39">
        <v>1.53</v>
      </c>
      <c r="E44" s="32"/>
      <c r="F44" s="33">
        <f t="shared" si="19"/>
        <v>-1.53</v>
      </c>
      <c r="G44" s="39">
        <v>6.21</v>
      </c>
      <c r="H44" s="32">
        <v>6.21</v>
      </c>
      <c r="I44" s="32">
        <f t="shared" si="10"/>
        <v>0</v>
      </c>
      <c r="J44" s="34">
        <f t="shared" si="11"/>
        <v>100</v>
      </c>
      <c r="K44" s="35">
        <v>5.22</v>
      </c>
      <c r="L44" s="32">
        <f t="shared" si="12"/>
        <v>6.75</v>
      </c>
      <c r="M44" s="32"/>
      <c r="N44" s="32">
        <f t="shared" si="13"/>
        <v>1.5300000000000002</v>
      </c>
      <c r="O44" s="34">
        <f t="shared" si="14"/>
        <v>129.31034482758622</v>
      </c>
      <c r="P44" s="35"/>
      <c r="Q44" s="35"/>
      <c r="R44" s="40"/>
      <c r="S44" s="39">
        <v>0.53</v>
      </c>
      <c r="T44" s="32"/>
      <c r="U44" s="40"/>
      <c r="V44" s="39"/>
      <c r="W44" s="32"/>
      <c r="X44" s="40"/>
      <c r="Y44" s="39">
        <v>1.6</v>
      </c>
      <c r="Z44" s="32"/>
      <c r="AA44" s="40"/>
      <c r="AB44" s="41"/>
      <c r="AC44" s="41"/>
      <c r="AD44" s="41"/>
      <c r="AE44" s="41"/>
      <c r="AF44" s="39">
        <f t="shared" si="15"/>
        <v>12.96</v>
      </c>
      <c r="AG44" s="32">
        <f t="shared" si="16"/>
        <v>12.96</v>
      </c>
      <c r="AH44" s="32">
        <f t="shared" si="17"/>
        <v>0</v>
      </c>
      <c r="AI44" s="34">
        <f t="shared" si="18"/>
        <v>100</v>
      </c>
      <c r="AJ44" s="7"/>
    </row>
    <row r="45" spans="1:36" ht="12.75" hidden="1">
      <c r="A45" s="211"/>
      <c r="B45" s="29" t="s">
        <v>26</v>
      </c>
      <c r="C45" s="30">
        <v>696.4</v>
      </c>
      <c r="D45" s="39">
        <v>1.53</v>
      </c>
      <c r="E45" s="32"/>
      <c r="F45" s="33">
        <f t="shared" si="19"/>
        <v>-1.53</v>
      </c>
      <c r="G45" s="39">
        <v>6.21</v>
      </c>
      <c r="H45" s="32">
        <v>6.21</v>
      </c>
      <c r="I45" s="32">
        <f t="shared" si="10"/>
        <v>0</v>
      </c>
      <c r="J45" s="34">
        <f t="shared" si="11"/>
        <v>100</v>
      </c>
      <c r="K45" s="35">
        <v>4.5</v>
      </c>
      <c r="L45" s="32">
        <f t="shared" si="12"/>
        <v>6.03</v>
      </c>
      <c r="M45" s="32"/>
      <c r="N45" s="32">
        <f t="shared" si="13"/>
        <v>1.5300000000000002</v>
      </c>
      <c r="O45" s="34">
        <f t="shared" si="14"/>
        <v>134</v>
      </c>
      <c r="P45" s="35"/>
      <c r="Q45" s="35"/>
      <c r="R45" s="40"/>
      <c r="S45" s="39">
        <v>0.53</v>
      </c>
      <c r="T45" s="32"/>
      <c r="U45" s="40"/>
      <c r="V45" s="39"/>
      <c r="W45" s="32"/>
      <c r="X45" s="40"/>
      <c r="Y45" s="39"/>
      <c r="Z45" s="32"/>
      <c r="AA45" s="40"/>
      <c r="AB45" s="41"/>
      <c r="AC45" s="41"/>
      <c r="AD45" s="41"/>
      <c r="AE45" s="41"/>
      <c r="AF45" s="39">
        <f t="shared" si="15"/>
        <v>12.24</v>
      </c>
      <c r="AG45" s="32">
        <f t="shared" si="16"/>
        <v>12.24</v>
      </c>
      <c r="AH45" s="32">
        <f t="shared" si="17"/>
        <v>0</v>
      </c>
      <c r="AI45" s="34">
        <f t="shared" si="18"/>
        <v>100</v>
      </c>
      <c r="AJ45" s="7"/>
    </row>
    <row r="46" spans="1:36" ht="25.5" hidden="1">
      <c r="A46" s="211">
        <v>25</v>
      </c>
      <c r="B46" s="43" t="s">
        <v>59</v>
      </c>
      <c r="C46" s="212">
        <v>12253.8</v>
      </c>
      <c r="D46" s="39">
        <v>1.53</v>
      </c>
      <c r="E46" s="32"/>
      <c r="F46" s="33">
        <f t="shared" si="19"/>
        <v>-1.53</v>
      </c>
      <c r="G46" s="39">
        <v>4</v>
      </c>
      <c r="H46" s="32">
        <v>4</v>
      </c>
      <c r="I46" s="32">
        <f t="shared" si="10"/>
        <v>0</v>
      </c>
      <c r="J46" s="34">
        <f t="shared" si="11"/>
        <v>100</v>
      </c>
      <c r="K46" s="35">
        <v>5</v>
      </c>
      <c r="L46" s="32">
        <f t="shared" si="12"/>
        <v>6.53</v>
      </c>
      <c r="M46" s="32"/>
      <c r="N46" s="32">
        <f t="shared" si="13"/>
        <v>1.5300000000000002</v>
      </c>
      <c r="O46" s="34">
        <f t="shared" si="14"/>
        <v>130.6</v>
      </c>
      <c r="P46" s="35"/>
      <c r="Q46" s="35"/>
      <c r="R46" s="42"/>
      <c r="S46" s="39">
        <v>0.53</v>
      </c>
      <c r="T46" s="32"/>
      <c r="U46" s="40"/>
      <c r="V46" s="39">
        <v>1.45</v>
      </c>
      <c r="W46" s="32"/>
      <c r="X46" s="40"/>
      <c r="Y46" s="39">
        <v>1.6</v>
      </c>
      <c r="Z46" s="32"/>
      <c r="AA46" s="40"/>
      <c r="AB46" s="41"/>
      <c r="AC46" s="41"/>
      <c r="AD46" s="41"/>
      <c r="AE46" s="41"/>
      <c r="AF46" s="39">
        <f t="shared" si="15"/>
        <v>10.530000000000001</v>
      </c>
      <c r="AG46" s="32">
        <f t="shared" si="16"/>
        <v>10.530000000000001</v>
      </c>
      <c r="AH46" s="32">
        <f t="shared" si="17"/>
        <v>0</v>
      </c>
      <c r="AI46" s="34">
        <f t="shared" si="18"/>
        <v>100</v>
      </c>
      <c r="AJ46" s="7"/>
    </row>
    <row r="47" spans="1:36" ht="25.5" hidden="1">
      <c r="A47" s="211"/>
      <c r="B47" s="43" t="s">
        <v>60</v>
      </c>
      <c r="C47" s="213"/>
      <c r="D47" s="39">
        <v>1.53</v>
      </c>
      <c r="E47" s="32"/>
      <c r="F47" s="33">
        <f t="shared" si="19"/>
        <v>-1.53</v>
      </c>
      <c r="G47" s="39">
        <v>4</v>
      </c>
      <c r="H47" s="32">
        <v>4</v>
      </c>
      <c r="I47" s="32">
        <f t="shared" si="10"/>
        <v>0</v>
      </c>
      <c r="J47" s="34">
        <f t="shared" si="11"/>
        <v>100</v>
      </c>
      <c r="K47" s="35">
        <v>5</v>
      </c>
      <c r="L47" s="32">
        <f t="shared" si="12"/>
        <v>6.53</v>
      </c>
      <c r="M47" s="32"/>
      <c r="N47" s="32">
        <f t="shared" si="13"/>
        <v>1.5300000000000002</v>
      </c>
      <c r="O47" s="34">
        <f t="shared" si="14"/>
        <v>130.6</v>
      </c>
      <c r="P47" s="35"/>
      <c r="Q47" s="35"/>
      <c r="R47" s="42"/>
      <c r="S47" s="39">
        <v>0.53</v>
      </c>
      <c r="T47" s="32"/>
      <c r="U47" s="40"/>
      <c r="V47" s="39">
        <v>2.02</v>
      </c>
      <c r="W47" s="32"/>
      <c r="X47" s="40"/>
      <c r="Y47" s="39">
        <v>1.6</v>
      </c>
      <c r="Z47" s="32"/>
      <c r="AA47" s="40"/>
      <c r="AB47" s="41"/>
      <c r="AC47" s="41"/>
      <c r="AD47" s="41"/>
      <c r="AE47" s="41"/>
      <c r="AF47" s="39">
        <f t="shared" si="15"/>
        <v>10.530000000000001</v>
      </c>
      <c r="AG47" s="32">
        <f t="shared" si="16"/>
        <v>10.530000000000001</v>
      </c>
      <c r="AH47" s="32">
        <f t="shared" si="17"/>
        <v>0</v>
      </c>
      <c r="AI47" s="34">
        <f t="shared" si="18"/>
        <v>100</v>
      </c>
      <c r="AJ47" s="7"/>
    </row>
    <row r="48" spans="1:36" ht="25.5" hidden="1">
      <c r="A48" s="211"/>
      <c r="B48" s="43" t="s">
        <v>61</v>
      </c>
      <c r="C48" s="214"/>
      <c r="D48" s="39">
        <v>1.53</v>
      </c>
      <c r="E48" s="32"/>
      <c r="F48" s="33">
        <f t="shared" si="19"/>
        <v>-1.53</v>
      </c>
      <c r="G48" s="39">
        <v>4</v>
      </c>
      <c r="H48" s="32">
        <v>4</v>
      </c>
      <c r="I48" s="32">
        <f t="shared" si="10"/>
        <v>0</v>
      </c>
      <c r="J48" s="34">
        <f t="shared" si="11"/>
        <v>100</v>
      </c>
      <c r="K48" s="35">
        <v>5</v>
      </c>
      <c r="L48" s="32">
        <f t="shared" si="12"/>
        <v>6.53</v>
      </c>
      <c r="M48" s="32"/>
      <c r="N48" s="32">
        <f t="shared" si="13"/>
        <v>1.5300000000000002</v>
      </c>
      <c r="O48" s="34">
        <f t="shared" si="14"/>
        <v>130.6</v>
      </c>
      <c r="P48" s="35"/>
      <c r="Q48" s="35"/>
      <c r="R48" s="42"/>
      <c r="S48" s="39">
        <v>0.53</v>
      </c>
      <c r="T48" s="32"/>
      <c r="U48" s="40"/>
      <c r="V48" s="39">
        <v>2.89</v>
      </c>
      <c r="W48" s="32"/>
      <c r="X48" s="40"/>
      <c r="Y48" s="39">
        <v>1.6</v>
      </c>
      <c r="Z48" s="32"/>
      <c r="AA48" s="40"/>
      <c r="AB48" s="41"/>
      <c r="AC48" s="41"/>
      <c r="AD48" s="41"/>
      <c r="AE48" s="41"/>
      <c r="AF48" s="39">
        <f t="shared" si="15"/>
        <v>10.530000000000001</v>
      </c>
      <c r="AG48" s="32">
        <f t="shared" si="16"/>
        <v>10.530000000000001</v>
      </c>
      <c r="AH48" s="32">
        <f t="shared" si="17"/>
        <v>0</v>
      </c>
      <c r="AI48" s="34">
        <f t="shared" si="18"/>
        <v>100</v>
      </c>
      <c r="AJ48" s="7"/>
    </row>
    <row r="49" spans="1:36" ht="25.5" hidden="1">
      <c r="A49" s="211">
        <v>26</v>
      </c>
      <c r="B49" s="29" t="s">
        <v>62</v>
      </c>
      <c r="C49" s="30">
        <v>981.4</v>
      </c>
      <c r="D49" s="39"/>
      <c r="E49" s="32"/>
      <c r="F49" s="33"/>
      <c r="G49" s="39">
        <v>2.91</v>
      </c>
      <c r="H49" s="32">
        <v>8.06</v>
      </c>
      <c r="I49" s="32">
        <f t="shared" si="10"/>
        <v>5.15</v>
      </c>
      <c r="J49" s="34">
        <f t="shared" si="11"/>
        <v>276.97594501718214</v>
      </c>
      <c r="K49" s="35">
        <v>10.88</v>
      </c>
      <c r="L49" s="32">
        <f t="shared" si="12"/>
        <v>10.88</v>
      </c>
      <c r="M49" s="32"/>
      <c r="N49" s="32">
        <f t="shared" si="13"/>
        <v>0</v>
      </c>
      <c r="O49" s="34">
        <f t="shared" si="14"/>
        <v>100</v>
      </c>
      <c r="P49" s="35"/>
      <c r="Q49" s="35"/>
      <c r="R49" s="42"/>
      <c r="S49" s="39"/>
      <c r="T49" s="32"/>
      <c r="U49" s="40"/>
      <c r="V49" s="39"/>
      <c r="W49" s="32"/>
      <c r="X49" s="40"/>
      <c r="Y49" s="39">
        <v>1.6</v>
      </c>
      <c r="Z49" s="32"/>
      <c r="AA49" s="40"/>
      <c r="AB49" s="41"/>
      <c r="AC49" s="41"/>
      <c r="AD49" s="41"/>
      <c r="AE49" s="41"/>
      <c r="AF49" s="39">
        <f t="shared" si="15"/>
        <v>13.790000000000001</v>
      </c>
      <c r="AG49" s="32">
        <f t="shared" si="16"/>
        <v>18.94</v>
      </c>
      <c r="AH49" s="32">
        <f t="shared" si="17"/>
        <v>5.15</v>
      </c>
      <c r="AI49" s="34">
        <f t="shared" si="18"/>
        <v>137.34590282813633</v>
      </c>
      <c r="AJ49" s="7"/>
    </row>
    <row r="50" spans="1:36" ht="12.75" hidden="1">
      <c r="A50" s="211"/>
      <c r="B50" s="29" t="s">
        <v>26</v>
      </c>
      <c r="C50" s="30">
        <v>1405.9</v>
      </c>
      <c r="D50" s="39"/>
      <c r="E50" s="32"/>
      <c r="F50" s="33"/>
      <c r="G50" s="39">
        <v>2.91</v>
      </c>
      <c r="H50" s="32">
        <v>2.91</v>
      </c>
      <c r="I50" s="32">
        <f t="shared" si="10"/>
        <v>0</v>
      </c>
      <c r="J50" s="34">
        <f t="shared" si="11"/>
        <v>100</v>
      </c>
      <c r="K50" s="35">
        <v>3.6</v>
      </c>
      <c r="L50" s="32">
        <f t="shared" si="12"/>
        <v>3.6</v>
      </c>
      <c r="M50" s="32"/>
      <c r="N50" s="32">
        <f t="shared" si="13"/>
        <v>0</v>
      </c>
      <c r="O50" s="34">
        <f t="shared" si="14"/>
        <v>100</v>
      </c>
      <c r="P50" s="35"/>
      <c r="Q50" s="35"/>
      <c r="R50" s="42"/>
      <c r="S50" s="39"/>
      <c r="T50" s="32"/>
      <c r="U50" s="40"/>
      <c r="V50" s="39"/>
      <c r="W50" s="32"/>
      <c r="X50" s="40"/>
      <c r="Y50" s="39"/>
      <c r="Z50" s="32"/>
      <c r="AA50" s="40"/>
      <c r="AB50" s="41"/>
      <c r="AC50" s="41"/>
      <c r="AD50" s="41"/>
      <c r="AE50" s="41"/>
      <c r="AF50" s="39">
        <f t="shared" si="15"/>
        <v>6.51</v>
      </c>
      <c r="AG50" s="32">
        <f t="shared" si="16"/>
        <v>6.51</v>
      </c>
      <c r="AH50" s="32">
        <f t="shared" si="17"/>
        <v>0</v>
      </c>
      <c r="AI50" s="34">
        <f t="shared" si="18"/>
        <v>100</v>
      </c>
      <c r="AJ50" s="7"/>
    </row>
    <row r="51" spans="1:36" ht="12.75" hidden="1">
      <c r="A51" s="211">
        <v>27</v>
      </c>
      <c r="B51" s="29" t="s">
        <v>5</v>
      </c>
      <c r="C51" s="30">
        <v>5491.5</v>
      </c>
      <c r="D51" s="39">
        <v>1.53</v>
      </c>
      <c r="E51" s="32"/>
      <c r="F51" s="33">
        <f aca="true" t="shared" si="20" ref="F51:F57">E51-D51</f>
        <v>-1.53</v>
      </c>
      <c r="G51" s="39">
        <v>3.81</v>
      </c>
      <c r="H51" s="32">
        <v>3.81</v>
      </c>
      <c r="I51" s="32">
        <f t="shared" si="10"/>
        <v>0</v>
      </c>
      <c r="J51" s="34">
        <f t="shared" si="11"/>
        <v>100</v>
      </c>
      <c r="K51" s="35">
        <v>5.03</v>
      </c>
      <c r="L51" s="32">
        <f t="shared" si="12"/>
        <v>6.5600000000000005</v>
      </c>
      <c r="M51" s="32"/>
      <c r="N51" s="32">
        <f t="shared" si="13"/>
        <v>1.5300000000000002</v>
      </c>
      <c r="O51" s="34">
        <f t="shared" si="14"/>
        <v>130.41749502982108</v>
      </c>
      <c r="P51" s="35"/>
      <c r="Q51" s="35"/>
      <c r="R51" s="42"/>
      <c r="S51" s="39">
        <v>0.53</v>
      </c>
      <c r="T51" s="32"/>
      <c r="U51" s="40"/>
      <c r="V51" s="39">
        <v>2.69</v>
      </c>
      <c r="W51" s="32"/>
      <c r="X51" s="40"/>
      <c r="Y51" s="39">
        <v>1.6</v>
      </c>
      <c r="Z51" s="32"/>
      <c r="AA51" s="40"/>
      <c r="AB51" s="41"/>
      <c r="AC51" s="41"/>
      <c r="AD51" s="41"/>
      <c r="AE51" s="41"/>
      <c r="AF51" s="39">
        <f t="shared" si="15"/>
        <v>10.370000000000001</v>
      </c>
      <c r="AG51" s="32">
        <f t="shared" si="16"/>
        <v>10.370000000000001</v>
      </c>
      <c r="AH51" s="32">
        <f t="shared" si="17"/>
        <v>0</v>
      </c>
      <c r="AI51" s="34">
        <f t="shared" si="18"/>
        <v>100</v>
      </c>
      <c r="AJ51" s="7"/>
    </row>
    <row r="52" spans="1:36" ht="12.75" hidden="1">
      <c r="A52" s="211"/>
      <c r="B52" s="29" t="s">
        <v>26</v>
      </c>
      <c r="C52" s="30">
        <v>1542.1</v>
      </c>
      <c r="D52" s="39">
        <v>1.53</v>
      </c>
      <c r="E52" s="32"/>
      <c r="F52" s="33">
        <f t="shared" si="20"/>
        <v>-1.53</v>
      </c>
      <c r="G52" s="39">
        <v>3.81</v>
      </c>
      <c r="H52" s="32">
        <v>3.81</v>
      </c>
      <c r="I52" s="32">
        <f t="shared" si="10"/>
        <v>0</v>
      </c>
      <c r="J52" s="34">
        <f t="shared" si="11"/>
        <v>100</v>
      </c>
      <c r="K52" s="35">
        <v>3.83</v>
      </c>
      <c r="L52" s="32">
        <f t="shared" si="12"/>
        <v>5.36</v>
      </c>
      <c r="M52" s="32"/>
      <c r="N52" s="32">
        <f t="shared" si="13"/>
        <v>1.5300000000000002</v>
      </c>
      <c r="O52" s="34">
        <f t="shared" si="14"/>
        <v>139.9477806788512</v>
      </c>
      <c r="P52" s="35"/>
      <c r="Q52" s="35"/>
      <c r="R52" s="42"/>
      <c r="S52" s="39">
        <v>0.53</v>
      </c>
      <c r="T52" s="32"/>
      <c r="U52" s="40"/>
      <c r="V52" s="39"/>
      <c r="W52" s="32"/>
      <c r="X52" s="40"/>
      <c r="Y52" s="39"/>
      <c r="Z52" s="32"/>
      <c r="AA52" s="40"/>
      <c r="AB52" s="41"/>
      <c r="AC52" s="41"/>
      <c r="AD52" s="41"/>
      <c r="AE52" s="41"/>
      <c r="AF52" s="39">
        <f t="shared" si="15"/>
        <v>9.17</v>
      </c>
      <c r="AG52" s="32">
        <f t="shared" si="16"/>
        <v>9.17</v>
      </c>
      <c r="AH52" s="32">
        <f t="shared" si="17"/>
        <v>0</v>
      </c>
      <c r="AI52" s="34">
        <f t="shared" si="18"/>
        <v>100</v>
      </c>
      <c r="AJ52" s="7"/>
    </row>
    <row r="53" spans="1:36" ht="12.75" hidden="1">
      <c r="A53" s="211">
        <v>28</v>
      </c>
      <c r="B53" s="29" t="s">
        <v>63</v>
      </c>
      <c r="C53" s="30">
        <v>3798.81</v>
      </c>
      <c r="D53" s="39">
        <v>1.53</v>
      </c>
      <c r="E53" s="32"/>
      <c r="F53" s="33">
        <f t="shared" si="20"/>
        <v>-1.53</v>
      </c>
      <c r="G53" s="39">
        <v>3.81</v>
      </c>
      <c r="H53" s="32">
        <v>3.81</v>
      </c>
      <c r="I53" s="32">
        <f t="shared" si="10"/>
        <v>0</v>
      </c>
      <c r="J53" s="34">
        <f t="shared" si="11"/>
        <v>100</v>
      </c>
      <c r="K53" s="35">
        <v>5.03</v>
      </c>
      <c r="L53" s="32">
        <f t="shared" si="12"/>
        <v>6.5600000000000005</v>
      </c>
      <c r="M53" s="32"/>
      <c r="N53" s="32">
        <f t="shared" si="13"/>
        <v>1.5300000000000002</v>
      </c>
      <c r="O53" s="34">
        <f t="shared" si="14"/>
        <v>130.41749502982108</v>
      </c>
      <c r="P53" s="35"/>
      <c r="Q53" s="35"/>
      <c r="R53" s="42"/>
      <c r="S53" s="39">
        <v>0.53</v>
      </c>
      <c r="T53" s="32"/>
      <c r="U53" s="40"/>
      <c r="V53" s="39">
        <v>1.9</v>
      </c>
      <c r="W53" s="32"/>
      <c r="X53" s="40"/>
      <c r="Y53" s="39">
        <v>1.6</v>
      </c>
      <c r="Z53" s="32"/>
      <c r="AA53" s="40"/>
      <c r="AB53" s="41"/>
      <c r="AC53" s="41"/>
      <c r="AD53" s="41"/>
      <c r="AE53" s="41"/>
      <c r="AF53" s="39">
        <f t="shared" si="15"/>
        <v>10.370000000000001</v>
      </c>
      <c r="AG53" s="32">
        <f t="shared" si="16"/>
        <v>10.370000000000001</v>
      </c>
      <c r="AH53" s="32">
        <f t="shared" si="17"/>
        <v>0</v>
      </c>
      <c r="AI53" s="34">
        <f t="shared" si="18"/>
        <v>100</v>
      </c>
      <c r="AJ53" s="7"/>
    </row>
    <row r="54" spans="1:36" ht="12.75" hidden="1">
      <c r="A54" s="211"/>
      <c r="B54" s="29" t="s">
        <v>26</v>
      </c>
      <c r="C54" s="30">
        <v>19.2</v>
      </c>
      <c r="D54" s="39">
        <v>1.53</v>
      </c>
      <c r="E54" s="32"/>
      <c r="F54" s="33">
        <f t="shared" si="20"/>
        <v>-1.53</v>
      </c>
      <c r="G54" s="39">
        <v>3.81</v>
      </c>
      <c r="H54" s="32">
        <v>3.81</v>
      </c>
      <c r="I54" s="32">
        <f t="shared" si="10"/>
        <v>0</v>
      </c>
      <c r="J54" s="34">
        <f t="shared" si="11"/>
        <v>100</v>
      </c>
      <c r="K54" s="35">
        <v>5.03</v>
      </c>
      <c r="L54" s="32">
        <f t="shared" si="12"/>
        <v>6.5600000000000005</v>
      </c>
      <c r="M54" s="32"/>
      <c r="N54" s="32">
        <f t="shared" si="13"/>
        <v>1.5300000000000002</v>
      </c>
      <c r="O54" s="34">
        <f t="shared" si="14"/>
        <v>130.41749502982108</v>
      </c>
      <c r="P54" s="35"/>
      <c r="Q54" s="35"/>
      <c r="R54" s="42"/>
      <c r="S54" s="39">
        <v>0.53</v>
      </c>
      <c r="T54" s="32"/>
      <c r="U54" s="40"/>
      <c r="V54" s="39"/>
      <c r="W54" s="32"/>
      <c r="X54" s="40"/>
      <c r="Y54" s="39"/>
      <c r="Z54" s="32"/>
      <c r="AA54" s="40"/>
      <c r="AB54" s="41"/>
      <c r="AC54" s="41"/>
      <c r="AD54" s="41"/>
      <c r="AE54" s="41"/>
      <c r="AF54" s="39">
        <f t="shared" si="15"/>
        <v>10.370000000000001</v>
      </c>
      <c r="AG54" s="32">
        <f t="shared" si="16"/>
        <v>10.370000000000001</v>
      </c>
      <c r="AH54" s="32">
        <f t="shared" si="17"/>
        <v>0</v>
      </c>
      <c r="AI54" s="34">
        <f t="shared" si="18"/>
        <v>100</v>
      </c>
      <c r="AJ54" s="7"/>
    </row>
    <row r="55" spans="1:36" ht="12.75" hidden="1">
      <c r="A55" s="211"/>
      <c r="B55" s="29" t="s">
        <v>26</v>
      </c>
      <c r="C55" s="30">
        <v>220.6</v>
      </c>
      <c r="D55" s="39">
        <v>1.53</v>
      </c>
      <c r="E55" s="32"/>
      <c r="F55" s="33">
        <f t="shared" si="20"/>
        <v>-1.53</v>
      </c>
      <c r="G55" s="39">
        <v>3.81</v>
      </c>
      <c r="H55" s="32">
        <v>3.81</v>
      </c>
      <c r="I55" s="32">
        <f t="shared" si="10"/>
        <v>0</v>
      </c>
      <c r="J55" s="34">
        <f t="shared" si="11"/>
        <v>100</v>
      </c>
      <c r="K55" s="35">
        <v>3.53</v>
      </c>
      <c r="L55" s="32">
        <f t="shared" si="12"/>
        <v>5.06</v>
      </c>
      <c r="M55" s="32"/>
      <c r="N55" s="32">
        <f t="shared" si="13"/>
        <v>1.5299999999999998</v>
      </c>
      <c r="O55" s="34">
        <f t="shared" si="14"/>
        <v>143.342776203966</v>
      </c>
      <c r="P55" s="35"/>
      <c r="Q55" s="35"/>
      <c r="R55" s="42"/>
      <c r="S55" s="39">
        <v>0.53</v>
      </c>
      <c r="T55" s="32"/>
      <c r="U55" s="40"/>
      <c r="V55" s="39"/>
      <c r="W55" s="32"/>
      <c r="X55" s="40"/>
      <c r="Y55" s="39"/>
      <c r="Z55" s="32"/>
      <c r="AA55" s="40"/>
      <c r="AB55" s="41"/>
      <c r="AC55" s="41"/>
      <c r="AD55" s="41"/>
      <c r="AE55" s="41"/>
      <c r="AF55" s="39">
        <f t="shared" si="15"/>
        <v>8.87</v>
      </c>
      <c r="AG55" s="32">
        <f t="shared" si="16"/>
        <v>8.87</v>
      </c>
      <c r="AH55" s="32">
        <f t="shared" si="17"/>
        <v>0</v>
      </c>
      <c r="AI55" s="34">
        <f t="shared" si="18"/>
        <v>100</v>
      </c>
      <c r="AJ55" s="7"/>
    </row>
    <row r="56" spans="1:36" ht="12.75" hidden="1">
      <c r="A56" s="211">
        <v>29</v>
      </c>
      <c r="B56" s="29" t="s">
        <v>3</v>
      </c>
      <c r="C56" s="30">
        <v>4495.4</v>
      </c>
      <c r="D56" s="39">
        <v>1.53</v>
      </c>
      <c r="E56" s="32"/>
      <c r="F56" s="33">
        <f t="shared" si="20"/>
        <v>-1.53</v>
      </c>
      <c r="G56" s="39">
        <v>6.21</v>
      </c>
      <c r="H56" s="32">
        <v>6.21</v>
      </c>
      <c r="I56" s="32">
        <f t="shared" si="10"/>
        <v>0</v>
      </c>
      <c r="J56" s="34">
        <f t="shared" si="11"/>
        <v>100</v>
      </c>
      <c r="K56" s="35">
        <v>5.02</v>
      </c>
      <c r="L56" s="32">
        <f t="shared" si="12"/>
        <v>6.55</v>
      </c>
      <c r="M56" s="32"/>
      <c r="N56" s="32">
        <f t="shared" si="13"/>
        <v>1.5300000000000002</v>
      </c>
      <c r="O56" s="34">
        <f t="shared" si="14"/>
        <v>130.4780876494024</v>
      </c>
      <c r="P56" s="35">
        <v>0.78</v>
      </c>
      <c r="Q56" s="35"/>
      <c r="R56" s="40"/>
      <c r="S56" s="39">
        <v>0.53</v>
      </c>
      <c r="T56" s="32"/>
      <c r="U56" s="40"/>
      <c r="V56" s="39"/>
      <c r="W56" s="32"/>
      <c r="X56" s="40"/>
      <c r="Y56" s="39">
        <v>1.6</v>
      </c>
      <c r="Z56" s="32"/>
      <c r="AA56" s="40"/>
      <c r="AB56" s="41"/>
      <c r="AC56" s="41"/>
      <c r="AD56" s="41"/>
      <c r="AE56" s="41"/>
      <c r="AF56" s="39">
        <f t="shared" si="15"/>
        <v>12.76</v>
      </c>
      <c r="AG56" s="32">
        <f t="shared" si="16"/>
        <v>12.76</v>
      </c>
      <c r="AH56" s="32">
        <f t="shared" si="17"/>
        <v>0</v>
      </c>
      <c r="AI56" s="34">
        <f t="shared" si="18"/>
        <v>100</v>
      </c>
      <c r="AJ56" s="7"/>
    </row>
    <row r="57" spans="1:36" ht="12.75" hidden="1">
      <c r="A57" s="211"/>
      <c r="B57" s="29" t="s">
        <v>26</v>
      </c>
      <c r="C57" s="30">
        <v>92.8</v>
      </c>
      <c r="D57" s="39">
        <v>1.53</v>
      </c>
      <c r="E57" s="32"/>
      <c r="F57" s="33">
        <f t="shared" si="20"/>
        <v>-1.53</v>
      </c>
      <c r="G57" s="39">
        <v>6.21</v>
      </c>
      <c r="H57" s="32">
        <v>6.21</v>
      </c>
      <c r="I57" s="32">
        <f t="shared" si="10"/>
        <v>0</v>
      </c>
      <c r="J57" s="34">
        <f t="shared" si="11"/>
        <v>100</v>
      </c>
      <c r="K57" s="35">
        <v>4.3</v>
      </c>
      <c r="L57" s="32">
        <f t="shared" si="12"/>
        <v>5.83</v>
      </c>
      <c r="M57" s="32"/>
      <c r="N57" s="32">
        <f t="shared" si="13"/>
        <v>1.5300000000000002</v>
      </c>
      <c r="O57" s="34">
        <f t="shared" si="14"/>
        <v>135.58139534883722</v>
      </c>
      <c r="P57" s="35">
        <v>0.78</v>
      </c>
      <c r="Q57" s="35"/>
      <c r="R57" s="40"/>
      <c r="S57" s="39">
        <v>0.53</v>
      </c>
      <c r="T57" s="32"/>
      <c r="U57" s="40"/>
      <c r="V57" s="39"/>
      <c r="W57" s="32"/>
      <c r="X57" s="40"/>
      <c r="Y57" s="39"/>
      <c r="Z57" s="32"/>
      <c r="AA57" s="40"/>
      <c r="AB57" s="41"/>
      <c r="AC57" s="41"/>
      <c r="AD57" s="41"/>
      <c r="AE57" s="41"/>
      <c r="AF57" s="39">
        <f t="shared" si="15"/>
        <v>12.04</v>
      </c>
      <c r="AG57" s="32">
        <f t="shared" si="16"/>
        <v>12.04</v>
      </c>
      <c r="AH57" s="32">
        <f t="shared" si="17"/>
        <v>0</v>
      </c>
      <c r="AI57" s="34">
        <f t="shared" si="18"/>
        <v>100</v>
      </c>
      <c r="AJ57" s="7"/>
    </row>
    <row r="58" spans="1:36" ht="12.75" hidden="1">
      <c r="A58" s="4">
        <v>30</v>
      </c>
      <c r="B58" s="2" t="s">
        <v>4</v>
      </c>
      <c r="C58" s="47">
        <v>3604.5</v>
      </c>
      <c r="D58" s="39"/>
      <c r="E58" s="32"/>
      <c r="F58" s="33"/>
      <c r="G58" s="39"/>
      <c r="H58" s="32"/>
      <c r="I58" s="32"/>
      <c r="J58" s="34" t="e">
        <f t="shared" si="11"/>
        <v>#DIV/0!</v>
      </c>
      <c r="K58" s="35">
        <v>7.07</v>
      </c>
      <c r="L58" s="32">
        <f t="shared" si="12"/>
        <v>7.07</v>
      </c>
      <c r="M58" s="32"/>
      <c r="N58" s="32">
        <f t="shared" si="13"/>
        <v>0</v>
      </c>
      <c r="O58" s="34">
        <f t="shared" si="14"/>
        <v>100</v>
      </c>
      <c r="P58" s="48"/>
      <c r="Q58" s="48"/>
      <c r="R58" s="49"/>
      <c r="S58" s="39">
        <v>0.53</v>
      </c>
      <c r="T58" s="32"/>
      <c r="U58" s="40"/>
      <c r="V58" s="39">
        <v>2.8</v>
      </c>
      <c r="W58" s="32"/>
      <c r="X58" s="40"/>
      <c r="Y58" s="39">
        <v>1.6</v>
      </c>
      <c r="Z58" s="32"/>
      <c r="AA58" s="40"/>
      <c r="AB58" s="41"/>
      <c r="AC58" s="41"/>
      <c r="AD58" s="41"/>
      <c r="AE58" s="41"/>
      <c r="AF58" s="39">
        <f t="shared" si="15"/>
        <v>7.07</v>
      </c>
      <c r="AG58" s="32">
        <f t="shared" si="16"/>
        <v>7.07</v>
      </c>
      <c r="AH58" s="32">
        <f t="shared" si="17"/>
        <v>0</v>
      </c>
      <c r="AI58" s="34">
        <f t="shared" si="18"/>
        <v>100</v>
      </c>
      <c r="AJ58" s="7"/>
    </row>
    <row r="59" spans="1:36" ht="12.75" hidden="1">
      <c r="A59" s="28">
        <v>31</v>
      </c>
      <c r="B59" s="2" t="s">
        <v>7</v>
      </c>
      <c r="C59" s="47">
        <v>3554.45</v>
      </c>
      <c r="D59" s="39">
        <v>1.53</v>
      </c>
      <c r="E59" s="32"/>
      <c r="F59" s="33">
        <f aca="true" t="shared" si="21" ref="F59:F65">E59-D59</f>
        <v>-1.53</v>
      </c>
      <c r="G59" s="39">
        <v>6.98</v>
      </c>
      <c r="H59" s="32">
        <v>6.98</v>
      </c>
      <c r="I59" s="32">
        <f aca="true" t="shared" si="22" ref="I59:I65">H59-G59</f>
        <v>0</v>
      </c>
      <c r="J59" s="34">
        <f t="shared" si="11"/>
        <v>100</v>
      </c>
      <c r="K59" s="35">
        <v>5</v>
      </c>
      <c r="L59" s="32">
        <f t="shared" si="12"/>
        <v>6.53</v>
      </c>
      <c r="M59" s="32"/>
      <c r="N59" s="32">
        <f t="shared" si="13"/>
        <v>1.5300000000000002</v>
      </c>
      <c r="O59" s="34">
        <f t="shared" si="14"/>
        <v>130.6</v>
      </c>
      <c r="P59" s="35">
        <v>0.78</v>
      </c>
      <c r="Q59" s="35"/>
      <c r="R59" s="40"/>
      <c r="S59" s="39">
        <v>0.53</v>
      </c>
      <c r="T59" s="32"/>
      <c r="U59" s="40"/>
      <c r="V59" s="50"/>
      <c r="W59" s="32"/>
      <c r="X59" s="40"/>
      <c r="Y59" s="39">
        <v>1.6</v>
      </c>
      <c r="Z59" s="32"/>
      <c r="AA59" s="40"/>
      <c r="AB59" s="41"/>
      <c r="AC59" s="41"/>
      <c r="AD59" s="41"/>
      <c r="AE59" s="41"/>
      <c r="AF59" s="39">
        <f t="shared" si="15"/>
        <v>13.51</v>
      </c>
      <c r="AG59" s="32">
        <f t="shared" si="16"/>
        <v>13.510000000000002</v>
      </c>
      <c r="AH59" s="32">
        <f t="shared" si="17"/>
        <v>0</v>
      </c>
      <c r="AI59" s="34">
        <f t="shared" si="18"/>
        <v>100.00000000000003</v>
      </c>
      <c r="AJ59" s="7"/>
    </row>
    <row r="60" spans="1:36" ht="12.75" hidden="1">
      <c r="A60" s="4">
        <v>32</v>
      </c>
      <c r="B60" s="2" t="s">
        <v>8</v>
      </c>
      <c r="C60" s="47">
        <v>4416</v>
      </c>
      <c r="D60" s="39">
        <v>1.53</v>
      </c>
      <c r="E60" s="32"/>
      <c r="F60" s="33">
        <f t="shared" si="21"/>
        <v>-1.53</v>
      </c>
      <c r="G60" s="39">
        <v>6.98</v>
      </c>
      <c r="H60" s="32">
        <v>6.98</v>
      </c>
      <c r="I60" s="32">
        <f t="shared" si="22"/>
        <v>0</v>
      </c>
      <c r="J60" s="34">
        <f t="shared" si="11"/>
        <v>100</v>
      </c>
      <c r="K60" s="35">
        <v>5.28</v>
      </c>
      <c r="L60" s="32">
        <f t="shared" si="12"/>
        <v>6.8100000000000005</v>
      </c>
      <c r="M60" s="32"/>
      <c r="N60" s="32">
        <f t="shared" si="13"/>
        <v>1.5300000000000002</v>
      </c>
      <c r="O60" s="34">
        <f t="shared" si="14"/>
        <v>128.97727272727272</v>
      </c>
      <c r="P60" s="48"/>
      <c r="Q60" s="48"/>
      <c r="R60" s="49"/>
      <c r="S60" s="39">
        <v>0.53</v>
      </c>
      <c r="T60" s="32"/>
      <c r="U60" s="40"/>
      <c r="V60" s="50"/>
      <c r="W60" s="32"/>
      <c r="X60" s="40"/>
      <c r="Y60" s="39">
        <v>1.6</v>
      </c>
      <c r="Z60" s="32"/>
      <c r="AA60" s="40"/>
      <c r="AB60" s="41"/>
      <c r="AC60" s="41"/>
      <c r="AD60" s="41"/>
      <c r="AE60" s="41"/>
      <c r="AF60" s="39">
        <f t="shared" si="15"/>
        <v>13.79</v>
      </c>
      <c r="AG60" s="32">
        <f t="shared" si="16"/>
        <v>13.790000000000001</v>
      </c>
      <c r="AH60" s="32">
        <f t="shared" si="17"/>
        <v>0</v>
      </c>
      <c r="AI60" s="34">
        <f t="shared" si="18"/>
        <v>100.00000000000003</v>
      </c>
      <c r="AJ60" s="7"/>
    </row>
    <row r="61" spans="1:36" ht="12.75" hidden="1">
      <c r="A61" s="28">
        <v>33</v>
      </c>
      <c r="B61" s="2" t="s">
        <v>9</v>
      </c>
      <c r="C61" s="47">
        <v>2707.7</v>
      </c>
      <c r="D61" s="39">
        <v>1.53</v>
      </c>
      <c r="E61" s="32"/>
      <c r="F61" s="33">
        <f t="shared" si="21"/>
        <v>-1.53</v>
      </c>
      <c r="G61" s="39">
        <v>6.98</v>
      </c>
      <c r="H61" s="32">
        <v>6.98</v>
      </c>
      <c r="I61" s="32">
        <f t="shared" si="22"/>
        <v>0</v>
      </c>
      <c r="J61" s="34">
        <f t="shared" si="11"/>
        <v>100</v>
      </c>
      <c r="K61" s="35">
        <v>5.28</v>
      </c>
      <c r="L61" s="32">
        <f t="shared" si="12"/>
        <v>6.8100000000000005</v>
      </c>
      <c r="M61" s="32"/>
      <c r="N61" s="32">
        <f t="shared" si="13"/>
        <v>1.5300000000000002</v>
      </c>
      <c r="O61" s="34">
        <f t="shared" si="14"/>
        <v>128.97727272727272</v>
      </c>
      <c r="P61" s="48"/>
      <c r="Q61" s="48"/>
      <c r="R61" s="49"/>
      <c r="S61" s="39">
        <v>0.53</v>
      </c>
      <c r="T61" s="32"/>
      <c r="U61" s="40"/>
      <c r="V61" s="50"/>
      <c r="W61" s="32"/>
      <c r="X61" s="40"/>
      <c r="Y61" s="39">
        <v>1.6</v>
      </c>
      <c r="Z61" s="32"/>
      <c r="AA61" s="40"/>
      <c r="AB61" s="41"/>
      <c r="AC61" s="41"/>
      <c r="AD61" s="41"/>
      <c r="AE61" s="41"/>
      <c r="AF61" s="39">
        <f t="shared" si="15"/>
        <v>13.79</v>
      </c>
      <c r="AG61" s="32">
        <f t="shared" si="16"/>
        <v>13.790000000000001</v>
      </c>
      <c r="AH61" s="32">
        <f t="shared" si="17"/>
        <v>0</v>
      </c>
      <c r="AI61" s="34">
        <f t="shared" si="18"/>
        <v>100.00000000000003</v>
      </c>
      <c r="AJ61" s="7"/>
    </row>
    <row r="62" spans="1:36" ht="12.75" hidden="1">
      <c r="A62" s="4">
        <v>34</v>
      </c>
      <c r="B62" s="2" t="s">
        <v>6</v>
      </c>
      <c r="C62" s="47">
        <v>3516.8</v>
      </c>
      <c r="D62" s="39">
        <v>1.53</v>
      </c>
      <c r="E62" s="32"/>
      <c r="F62" s="33">
        <f t="shared" si="21"/>
        <v>-1.53</v>
      </c>
      <c r="G62" s="39">
        <v>6.98</v>
      </c>
      <c r="H62" s="32">
        <v>6.98</v>
      </c>
      <c r="I62" s="32">
        <f t="shared" si="22"/>
        <v>0</v>
      </c>
      <c r="J62" s="34">
        <f t="shared" si="11"/>
        <v>100</v>
      </c>
      <c r="K62" s="35">
        <v>5</v>
      </c>
      <c r="L62" s="32">
        <f t="shared" si="12"/>
        <v>6.53</v>
      </c>
      <c r="M62" s="32"/>
      <c r="N62" s="32">
        <f t="shared" si="13"/>
        <v>1.5300000000000002</v>
      </c>
      <c r="O62" s="34">
        <f t="shared" si="14"/>
        <v>130.6</v>
      </c>
      <c r="P62" s="35">
        <v>0.78</v>
      </c>
      <c r="Q62" s="35"/>
      <c r="R62" s="40"/>
      <c r="S62" s="39">
        <v>0.53</v>
      </c>
      <c r="T62" s="32"/>
      <c r="U62" s="40"/>
      <c r="V62" s="50"/>
      <c r="W62" s="32"/>
      <c r="X62" s="40"/>
      <c r="Y62" s="39">
        <v>1.6</v>
      </c>
      <c r="Z62" s="32"/>
      <c r="AA62" s="40"/>
      <c r="AB62" s="41"/>
      <c r="AC62" s="41"/>
      <c r="AD62" s="41"/>
      <c r="AE62" s="41"/>
      <c r="AF62" s="39">
        <f t="shared" si="15"/>
        <v>13.51</v>
      </c>
      <c r="AG62" s="32">
        <f t="shared" si="16"/>
        <v>13.510000000000002</v>
      </c>
      <c r="AH62" s="32">
        <f t="shared" si="17"/>
        <v>0</v>
      </c>
      <c r="AI62" s="34">
        <f t="shared" si="18"/>
        <v>100.00000000000003</v>
      </c>
      <c r="AJ62" s="7"/>
    </row>
    <row r="63" spans="1:36" ht="12.75" hidden="1">
      <c r="A63" s="28">
        <v>35</v>
      </c>
      <c r="B63" s="2" t="s">
        <v>10</v>
      </c>
      <c r="C63" s="47">
        <v>3205.9</v>
      </c>
      <c r="D63" s="39">
        <v>1.53</v>
      </c>
      <c r="E63" s="32"/>
      <c r="F63" s="33">
        <f t="shared" si="21"/>
        <v>-1.53</v>
      </c>
      <c r="G63" s="39">
        <v>6.98</v>
      </c>
      <c r="H63" s="32">
        <v>6.98</v>
      </c>
      <c r="I63" s="32">
        <f t="shared" si="22"/>
        <v>0</v>
      </c>
      <c r="J63" s="34">
        <f t="shared" si="11"/>
        <v>100</v>
      </c>
      <c r="K63" s="35">
        <v>5.28</v>
      </c>
      <c r="L63" s="32">
        <f t="shared" si="12"/>
        <v>6.8100000000000005</v>
      </c>
      <c r="M63" s="32"/>
      <c r="N63" s="32">
        <f t="shared" si="13"/>
        <v>1.5300000000000002</v>
      </c>
      <c r="O63" s="34">
        <f t="shared" si="14"/>
        <v>128.97727272727272</v>
      </c>
      <c r="P63" s="48"/>
      <c r="Q63" s="48"/>
      <c r="R63" s="49"/>
      <c r="S63" s="39">
        <v>0.53</v>
      </c>
      <c r="T63" s="32"/>
      <c r="U63" s="40"/>
      <c r="V63" s="50"/>
      <c r="W63" s="32"/>
      <c r="X63" s="40"/>
      <c r="Y63" s="39">
        <v>1.6</v>
      </c>
      <c r="Z63" s="32"/>
      <c r="AA63" s="40"/>
      <c r="AB63" s="41"/>
      <c r="AC63" s="41"/>
      <c r="AD63" s="41"/>
      <c r="AE63" s="41"/>
      <c r="AF63" s="39">
        <f t="shared" si="15"/>
        <v>13.79</v>
      </c>
      <c r="AG63" s="32">
        <f t="shared" si="16"/>
        <v>13.790000000000001</v>
      </c>
      <c r="AH63" s="32">
        <f t="shared" si="17"/>
        <v>0</v>
      </c>
      <c r="AI63" s="34">
        <f t="shared" si="18"/>
        <v>100.00000000000003</v>
      </c>
      <c r="AJ63" s="7"/>
    </row>
    <row r="64" spans="1:36" ht="12.75" hidden="1">
      <c r="A64" s="4">
        <v>36</v>
      </c>
      <c r="B64" s="2" t="s">
        <v>11</v>
      </c>
      <c r="C64" s="47">
        <v>3607.3</v>
      </c>
      <c r="D64" s="39">
        <v>1.53</v>
      </c>
      <c r="E64" s="32"/>
      <c r="F64" s="33">
        <f t="shared" si="21"/>
        <v>-1.53</v>
      </c>
      <c r="G64" s="39">
        <v>6.21</v>
      </c>
      <c r="H64" s="32">
        <v>6.21</v>
      </c>
      <c r="I64" s="32">
        <f t="shared" si="22"/>
        <v>0</v>
      </c>
      <c r="J64" s="34">
        <f t="shared" si="11"/>
        <v>100</v>
      </c>
      <c r="K64" s="35">
        <v>6</v>
      </c>
      <c r="L64" s="32">
        <f t="shared" si="12"/>
        <v>7.53</v>
      </c>
      <c r="M64" s="32"/>
      <c r="N64" s="32">
        <f t="shared" si="13"/>
        <v>1.5300000000000002</v>
      </c>
      <c r="O64" s="34">
        <f t="shared" si="14"/>
        <v>125.50000000000001</v>
      </c>
      <c r="P64" s="35">
        <v>0.78</v>
      </c>
      <c r="Q64" s="35"/>
      <c r="R64" s="40"/>
      <c r="S64" s="39">
        <v>0.53</v>
      </c>
      <c r="T64" s="32"/>
      <c r="U64" s="40"/>
      <c r="V64" s="50"/>
      <c r="W64" s="32"/>
      <c r="X64" s="40"/>
      <c r="Y64" s="39">
        <v>1.6</v>
      </c>
      <c r="Z64" s="32"/>
      <c r="AA64" s="40"/>
      <c r="AB64" s="41"/>
      <c r="AC64" s="41"/>
      <c r="AD64" s="41"/>
      <c r="AE64" s="41"/>
      <c r="AF64" s="39">
        <f t="shared" si="15"/>
        <v>13.74</v>
      </c>
      <c r="AG64" s="32">
        <f t="shared" si="16"/>
        <v>13.74</v>
      </c>
      <c r="AH64" s="32">
        <f t="shared" si="17"/>
        <v>0</v>
      </c>
      <c r="AI64" s="34">
        <f t="shared" si="18"/>
        <v>100</v>
      </c>
      <c r="AJ64" s="7"/>
    </row>
    <row r="65" spans="1:36" ht="12.75" hidden="1">
      <c r="A65" s="28">
        <v>37</v>
      </c>
      <c r="B65" s="2" t="s">
        <v>12</v>
      </c>
      <c r="C65" s="51">
        <v>3610.4</v>
      </c>
      <c r="D65" s="52">
        <v>1.53</v>
      </c>
      <c r="E65" s="53"/>
      <c r="F65" s="54">
        <f t="shared" si="21"/>
        <v>-1.53</v>
      </c>
      <c r="G65" s="39">
        <v>6.21</v>
      </c>
      <c r="H65" s="32">
        <v>6.21</v>
      </c>
      <c r="I65" s="32">
        <f t="shared" si="22"/>
        <v>0</v>
      </c>
      <c r="J65" s="34">
        <f t="shared" si="11"/>
        <v>100</v>
      </c>
      <c r="K65" s="55">
        <v>6</v>
      </c>
      <c r="L65" s="32">
        <f t="shared" si="12"/>
        <v>7.53</v>
      </c>
      <c r="M65" s="53"/>
      <c r="N65" s="53">
        <f t="shared" si="13"/>
        <v>1.5300000000000002</v>
      </c>
      <c r="O65" s="34">
        <f t="shared" si="14"/>
        <v>125.50000000000001</v>
      </c>
      <c r="P65" s="55">
        <v>0.78</v>
      </c>
      <c r="Q65" s="55"/>
      <c r="R65" s="56"/>
      <c r="S65" s="52">
        <v>0.53</v>
      </c>
      <c r="T65" s="53"/>
      <c r="U65" s="56"/>
      <c r="V65" s="57"/>
      <c r="W65" s="53"/>
      <c r="X65" s="56"/>
      <c r="Y65" s="52">
        <v>1.6</v>
      </c>
      <c r="Z65" s="53"/>
      <c r="AA65" s="56"/>
      <c r="AB65" s="58"/>
      <c r="AC65" s="58"/>
      <c r="AD65" s="58"/>
      <c r="AE65" s="58"/>
      <c r="AF65" s="39">
        <f t="shared" si="15"/>
        <v>13.74</v>
      </c>
      <c r="AG65" s="32">
        <f t="shared" si="16"/>
        <v>13.74</v>
      </c>
      <c r="AH65" s="32">
        <f t="shared" si="17"/>
        <v>0</v>
      </c>
      <c r="AI65" s="34">
        <f t="shared" si="18"/>
        <v>100</v>
      </c>
      <c r="AJ65" s="7"/>
    </row>
    <row r="66" spans="1:35" ht="13.5" hidden="1" thickBot="1">
      <c r="A66" s="59"/>
      <c r="B66" s="1" t="s">
        <v>64</v>
      </c>
      <c r="C66" s="60">
        <f>SUM(C6:C65)</f>
        <v>187154.43999999994</v>
      </c>
      <c r="D66" s="61"/>
      <c r="E66" s="62"/>
      <c r="F66" s="63"/>
      <c r="G66" s="61"/>
      <c r="H66" s="62"/>
      <c r="I66" s="62"/>
      <c r="J66" s="64"/>
      <c r="K66" s="65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67"/>
      <c r="AA66" s="67"/>
      <c r="AB66" s="68"/>
      <c r="AC66" s="68"/>
      <c r="AD66" s="68"/>
      <c r="AE66" s="68"/>
      <c r="AF66" s="69"/>
      <c r="AG66" s="70"/>
      <c r="AH66" s="70"/>
      <c r="AI66" s="71"/>
    </row>
    <row r="67" spans="1:39" ht="13.5" thickBot="1">
      <c r="A67" s="74" t="s">
        <v>13</v>
      </c>
      <c r="B67" s="74"/>
      <c r="C67" s="74"/>
      <c r="D67" s="74"/>
      <c r="E67" s="74"/>
      <c r="F67" s="74"/>
      <c r="G67" s="74"/>
      <c r="H67" s="74"/>
      <c r="I67" s="74"/>
      <c r="J67" s="75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7"/>
      <c r="Z67" s="77"/>
      <c r="AA67" s="77"/>
      <c r="AB67" s="77"/>
      <c r="AC67" s="77"/>
      <c r="AD67" s="77"/>
      <c r="AE67" s="77"/>
      <c r="AF67" s="78"/>
      <c r="AG67" s="78"/>
      <c r="AH67" s="78"/>
      <c r="AI67" s="78"/>
      <c r="AJ67" s="74"/>
      <c r="AK67" s="74"/>
      <c r="AL67" s="74"/>
      <c r="AM67" s="74"/>
    </row>
    <row r="68" spans="1:39" s="72" customFormat="1" ht="13.5" customHeight="1" thickBot="1">
      <c r="A68" s="189" t="s">
        <v>0</v>
      </c>
      <c r="B68" s="189" t="s">
        <v>1</v>
      </c>
      <c r="C68" s="190" t="s">
        <v>2</v>
      </c>
      <c r="D68" s="191" t="s">
        <v>14</v>
      </c>
      <c r="E68" s="192"/>
      <c r="F68" s="192"/>
      <c r="G68" s="195" t="s">
        <v>15</v>
      </c>
      <c r="H68" s="196"/>
      <c r="I68" s="196"/>
      <c r="J68" s="197"/>
      <c r="K68" s="180" t="s">
        <v>16</v>
      </c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2"/>
      <c r="AF68" s="195" t="s">
        <v>17</v>
      </c>
      <c r="AG68" s="196"/>
      <c r="AH68" s="196"/>
      <c r="AI68" s="197"/>
      <c r="AJ68" s="195" t="s">
        <v>65</v>
      </c>
      <c r="AK68" s="196"/>
      <c r="AL68" s="196"/>
      <c r="AM68" s="197"/>
    </row>
    <row r="69" spans="1:39" ht="12.75">
      <c r="A69" s="189"/>
      <c r="B69" s="189"/>
      <c r="C69" s="190"/>
      <c r="D69" s="193"/>
      <c r="E69" s="194"/>
      <c r="F69" s="194"/>
      <c r="G69" s="178"/>
      <c r="H69" s="189"/>
      <c r="I69" s="189"/>
      <c r="J69" s="179"/>
      <c r="K69" s="183" t="s">
        <v>18</v>
      </c>
      <c r="L69" s="184"/>
      <c r="M69" s="184"/>
      <c r="N69" s="184"/>
      <c r="O69" s="185"/>
      <c r="P69" s="186" t="s">
        <v>19</v>
      </c>
      <c r="Q69" s="184"/>
      <c r="R69" s="187"/>
      <c r="S69" s="173" t="s">
        <v>20</v>
      </c>
      <c r="T69" s="174"/>
      <c r="U69" s="175"/>
      <c r="V69" s="176" t="s">
        <v>21</v>
      </c>
      <c r="W69" s="174"/>
      <c r="X69" s="177"/>
      <c r="Y69" s="173" t="s">
        <v>22</v>
      </c>
      <c r="Z69" s="174"/>
      <c r="AA69" s="175"/>
      <c r="AB69" s="172" t="s">
        <v>66</v>
      </c>
      <c r="AC69" s="209"/>
      <c r="AD69" s="209"/>
      <c r="AE69" s="210"/>
      <c r="AF69" s="178"/>
      <c r="AG69" s="189"/>
      <c r="AH69" s="189"/>
      <c r="AI69" s="179"/>
      <c r="AJ69" s="178"/>
      <c r="AK69" s="189"/>
      <c r="AL69" s="189"/>
      <c r="AM69" s="179"/>
    </row>
    <row r="70" spans="1:39" ht="12.75">
      <c r="A70" s="189"/>
      <c r="B70" s="189"/>
      <c r="C70" s="190"/>
      <c r="D70" s="79"/>
      <c r="E70" s="80"/>
      <c r="F70" s="80"/>
      <c r="G70" s="81"/>
      <c r="H70" s="73"/>
      <c r="I70" s="73"/>
      <c r="J70" s="82"/>
      <c r="K70" s="208">
        <v>2010</v>
      </c>
      <c r="L70" s="189">
        <v>2011</v>
      </c>
      <c r="M70" s="83"/>
      <c r="N70" s="84"/>
      <c r="O70" s="84"/>
      <c r="P70" s="85"/>
      <c r="Q70" s="86"/>
      <c r="R70" s="87"/>
      <c r="S70" s="88"/>
      <c r="T70" s="89"/>
      <c r="U70" s="90"/>
      <c r="V70" s="91"/>
      <c r="W70" s="89"/>
      <c r="X70" s="92"/>
      <c r="Y70" s="88"/>
      <c r="Z70" s="89"/>
      <c r="AA70" s="90"/>
      <c r="AB70" s="93"/>
      <c r="AC70" s="73"/>
      <c r="AD70" s="73"/>
      <c r="AE70" s="82"/>
      <c r="AF70" s="81"/>
      <c r="AG70" s="73"/>
      <c r="AH70" s="73"/>
      <c r="AI70" s="82"/>
      <c r="AJ70" s="81"/>
      <c r="AK70" s="73"/>
      <c r="AL70" s="73"/>
      <c r="AM70" s="82"/>
    </row>
    <row r="71" spans="1:39" ht="30" customHeight="1">
      <c r="A71" s="189"/>
      <c r="B71" s="189"/>
      <c r="C71" s="190"/>
      <c r="D71" s="81">
        <v>2010</v>
      </c>
      <c r="E71" s="73">
        <v>2011</v>
      </c>
      <c r="F71" s="94" t="s">
        <v>23</v>
      </c>
      <c r="G71" s="81">
        <v>2010</v>
      </c>
      <c r="H71" s="73">
        <v>2011</v>
      </c>
      <c r="I71" s="73" t="s">
        <v>23</v>
      </c>
      <c r="J71" s="95" t="s">
        <v>24</v>
      </c>
      <c r="K71" s="188"/>
      <c r="L71" s="189"/>
      <c r="M71" s="73" t="s">
        <v>67</v>
      </c>
      <c r="N71" s="94" t="s">
        <v>23</v>
      </c>
      <c r="O71" s="94" t="s">
        <v>24</v>
      </c>
      <c r="P71" s="81">
        <v>2010</v>
      </c>
      <c r="Q71" s="73">
        <v>2011</v>
      </c>
      <c r="R71" s="82" t="s">
        <v>23</v>
      </c>
      <c r="S71" s="81">
        <v>2010</v>
      </c>
      <c r="T71" s="73">
        <v>2011</v>
      </c>
      <c r="U71" s="82" t="s">
        <v>23</v>
      </c>
      <c r="V71" s="83">
        <v>2010</v>
      </c>
      <c r="W71" s="73">
        <v>2011</v>
      </c>
      <c r="X71" s="94" t="s">
        <v>23</v>
      </c>
      <c r="Y71" s="81">
        <v>2010</v>
      </c>
      <c r="Z71" s="73">
        <v>2011</v>
      </c>
      <c r="AA71" s="82" t="s">
        <v>23</v>
      </c>
      <c r="AB71" s="93">
        <v>2010</v>
      </c>
      <c r="AC71" s="73">
        <v>2011</v>
      </c>
      <c r="AD71" s="73" t="s">
        <v>23</v>
      </c>
      <c r="AE71" s="82" t="s">
        <v>24</v>
      </c>
      <c r="AF71" s="81">
        <v>2010</v>
      </c>
      <c r="AG71" s="73">
        <v>2011</v>
      </c>
      <c r="AH71" s="73" t="s">
        <v>23</v>
      </c>
      <c r="AI71" s="82" t="s">
        <v>24</v>
      </c>
      <c r="AJ71" s="81">
        <v>2010</v>
      </c>
      <c r="AK71" s="73">
        <v>2011</v>
      </c>
      <c r="AL71" s="73" t="s">
        <v>23</v>
      </c>
      <c r="AM71" s="82" t="s">
        <v>24</v>
      </c>
    </row>
    <row r="72" spans="1:39" ht="12.75">
      <c r="A72" s="96">
        <v>1</v>
      </c>
      <c r="B72" s="97" t="s">
        <v>25</v>
      </c>
      <c r="C72" s="98">
        <v>4081.7</v>
      </c>
      <c r="D72" s="99">
        <v>1.53</v>
      </c>
      <c r="E72" s="100"/>
      <c r="F72" s="101">
        <f aca="true" t="shared" si="23" ref="F72:F85">E72-D72</f>
        <v>-1.53</v>
      </c>
      <c r="G72" s="99">
        <v>3.81</v>
      </c>
      <c r="H72" s="100">
        <v>4.5</v>
      </c>
      <c r="I72" s="100">
        <f aca="true" t="shared" si="24" ref="I72:I119">H72-G72</f>
        <v>0.69</v>
      </c>
      <c r="J72" s="102">
        <f aca="true" t="shared" si="25" ref="J72:J119">H72/G72*100</f>
        <v>118.11023622047243</v>
      </c>
      <c r="K72" s="103">
        <v>4.45</v>
      </c>
      <c r="L72" s="100">
        <v>6</v>
      </c>
      <c r="M72" s="100"/>
      <c r="N72" s="100">
        <f aca="true" t="shared" si="26" ref="N72:N119">L72-K72</f>
        <v>1.5499999999999998</v>
      </c>
      <c r="O72" s="104">
        <f aca="true" t="shared" si="27" ref="O72:O119">L72/K72*100</f>
        <v>134.8314606741573</v>
      </c>
      <c r="P72" s="105"/>
      <c r="Q72" s="106"/>
      <c r="R72" s="107"/>
      <c r="S72" s="108">
        <v>0.53</v>
      </c>
      <c r="T72" s="100">
        <v>0.58</v>
      </c>
      <c r="U72" s="109">
        <f aca="true" t="shared" si="28" ref="U72:U85">T72-S72</f>
        <v>0.04999999999999993</v>
      </c>
      <c r="V72" s="103">
        <v>2.67</v>
      </c>
      <c r="W72" s="100">
        <v>2.78</v>
      </c>
      <c r="X72" s="101">
        <f aca="true" t="shared" si="29" ref="X72:X84">W72-V72</f>
        <v>0.10999999999999988</v>
      </c>
      <c r="Y72" s="108">
        <v>1.6</v>
      </c>
      <c r="Z72" s="100">
        <v>2.14</v>
      </c>
      <c r="AA72" s="109">
        <f aca="true" t="shared" si="30" ref="AA72:AA119">Z72-Y72</f>
        <v>0.54</v>
      </c>
      <c r="AB72" s="110">
        <f aca="true" t="shared" si="31" ref="AB72:AB119">K72+P72+S72+V72+Y72</f>
        <v>9.25</v>
      </c>
      <c r="AC72" s="100">
        <f aca="true" t="shared" si="32" ref="AC72:AC119">L72+Q72+T72+W72+Z72</f>
        <v>11.5</v>
      </c>
      <c r="AD72" s="100">
        <f aca="true" t="shared" si="33" ref="AD72:AD119">AC72-AB72</f>
        <v>2.25</v>
      </c>
      <c r="AE72" s="102">
        <f aca="true" t="shared" si="34" ref="AE72:AE119">AC72/AB72*100</f>
        <v>124.32432432432432</v>
      </c>
      <c r="AF72" s="108">
        <f aca="true" t="shared" si="35" ref="AF72:AF119">D72+G72+K72</f>
        <v>9.79</v>
      </c>
      <c r="AG72" s="100">
        <f aca="true" t="shared" si="36" ref="AG72:AG119">E72+H72+L72</f>
        <v>10.5</v>
      </c>
      <c r="AH72" s="100">
        <f aca="true" t="shared" si="37" ref="AH72:AH119">AG72-AF72</f>
        <v>0.7100000000000009</v>
      </c>
      <c r="AI72" s="102">
        <f aca="true" t="shared" si="38" ref="AI72:AI119">AG72/AF72*100</f>
        <v>107.25229826353421</v>
      </c>
      <c r="AJ72" s="110">
        <f aca="true" t="shared" si="39" ref="AJ72:AJ119">D72+G72+K72+P72+S72+V72+Y72</f>
        <v>14.589999999999998</v>
      </c>
      <c r="AK72" s="100">
        <f aca="true" t="shared" si="40" ref="AK72:AK119">E72+H72+L72+Q72+T72+W72+Z72</f>
        <v>16</v>
      </c>
      <c r="AL72" s="100">
        <f aca="true" t="shared" si="41" ref="AL72:AL119">AK72-AJ72</f>
        <v>1.410000000000002</v>
      </c>
      <c r="AM72" s="102">
        <f aca="true" t="shared" si="42" ref="AM72:AM119">AK72/AJ72*100</f>
        <v>109.66415352981495</v>
      </c>
    </row>
    <row r="73" spans="1:39" ht="12.75">
      <c r="A73" s="96">
        <v>2</v>
      </c>
      <c r="B73" s="111" t="s">
        <v>27</v>
      </c>
      <c r="C73" s="112">
        <v>6576.5</v>
      </c>
      <c r="D73" s="99">
        <v>1.53</v>
      </c>
      <c r="E73" s="100"/>
      <c r="F73" s="101">
        <f t="shared" si="23"/>
        <v>-1.53</v>
      </c>
      <c r="G73" s="99">
        <v>3.81</v>
      </c>
      <c r="H73" s="100">
        <v>4.5</v>
      </c>
      <c r="I73" s="100">
        <f t="shared" si="24"/>
        <v>0.69</v>
      </c>
      <c r="J73" s="102">
        <f t="shared" si="25"/>
        <v>118.11023622047243</v>
      </c>
      <c r="K73" s="103">
        <v>4.45</v>
      </c>
      <c r="L73" s="100">
        <v>6</v>
      </c>
      <c r="M73" s="100"/>
      <c r="N73" s="100">
        <f t="shared" si="26"/>
        <v>1.5499999999999998</v>
      </c>
      <c r="O73" s="104">
        <f t="shared" si="27"/>
        <v>134.8314606741573</v>
      </c>
      <c r="P73" s="108"/>
      <c r="Q73" s="103"/>
      <c r="R73" s="113"/>
      <c r="S73" s="108">
        <v>0.53</v>
      </c>
      <c r="T73" s="100">
        <v>0.58</v>
      </c>
      <c r="U73" s="109">
        <f t="shared" si="28"/>
        <v>0.04999999999999993</v>
      </c>
      <c r="V73" s="103">
        <v>2.35</v>
      </c>
      <c r="W73" s="100">
        <v>2.58</v>
      </c>
      <c r="X73" s="101">
        <f t="shared" si="29"/>
        <v>0.22999999999999998</v>
      </c>
      <c r="Y73" s="108">
        <v>1.6</v>
      </c>
      <c r="Z73" s="100">
        <v>2.14</v>
      </c>
      <c r="AA73" s="109">
        <f t="shared" si="30"/>
        <v>0.54</v>
      </c>
      <c r="AB73" s="110">
        <f t="shared" si="31"/>
        <v>8.93</v>
      </c>
      <c r="AC73" s="100">
        <f t="shared" si="32"/>
        <v>11.3</v>
      </c>
      <c r="AD73" s="100">
        <f t="shared" si="33"/>
        <v>2.370000000000001</v>
      </c>
      <c r="AE73" s="102">
        <f t="shared" si="34"/>
        <v>126.5397536394177</v>
      </c>
      <c r="AF73" s="108">
        <f t="shared" si="35"/>
        <v>9.79</v>
      </c>
      <c r="AG73" s="100">
        <f t="shared" si="36"/>
        <v>10.5</v>
      </c>
      <c r="AH73" s="100">
        <f t="shared" si="37"/>
        <v>0.7100000000000009</v>
      </c>
      <c r="AI73" s="102">
        <f t="shared" si="38"/>
        <v>107.25229826353421</v>
      </c>
      <c r="AJ73" s="108">
        <f t="shared" si="39"/>
        <v>14.269999999999998</v>
      </c>
      <c r="AK73" s="100">
        <f t="shared" si="40"/>
        <v>15.8</v>
      </c>
      <c r="AL73" s="100">
        <f t="shared" si="41"/>
        <v>1.530000000000003</v>
      </c>
      <c r="AM73" s="102">
        <f t="shared" si="42"/>
        <v>110.72179397337072</v>
      </c>
    </row>
    <row r="74" spans="1:39" ht="12.75">
      <c r="A74" s="201">
        <v>3</v>
      </c>
      <c r="B74" s="97" t="s">
        <v>28</v>
      </c>
      <c r="C74" s="205">
        <v>7936.4</v>
      </c>
      <c r="D74" s="99">
        <v>1.53</v>
      </c>
      <c r="E74" s="100"/>
      <c r="F74" s="101">
        <f t="shared" si="23"/>
        <v>-1.53</v>
      </c>
      <c r="G74" s="114">
        <v>3.81</v>
      </c>
      <c r="H74" s="100">
        <v>4.5</v>
      </c>
      <c r="I74" s="100">
        <f t="shared" si="24"/>
        <v>0.69</v>
      </c>
      <c r="J74" s="102">
        <f t="shared" si="25"/>
        <v>118.11023622047243</v>
      </c>
      <c r="K74" s="103">
        <v>4.45</v>
      </c>
      <c r="L74" s="100">
        <v>6.1</v>
      </c>
      <c r="M74" s="100">
        <v>0.1</v>
      </c>
      <c r="N74" s="100">
        <f t="shared" si="26"/>
        <v>1.6499999999999995</v>
      </c>
      <c r="O74" s="104">
        <f t="shared" si="27"/>
        <v>137.07865168539323</v>
      </c>
      <c r="P74" s="108"/>
      <c r="Q74" s="103"/>
      <c r="R74" s="113"/>
      <c r="S74" s="108">
        <v>0.53</v>
      </c>
      <c r="T74" s="100">
        <v>0.58</v>
      </c>
      <c r="U74" s="109">
        <f t="shared" si="28"/>
        <v>0.04999999999999993</v>
      </c>
      <c r="V74" s="103">
        <v>1.88</v>
      </c>
      <c r="W74" s="115">
        <v>2.06</v>
      </c>
      <c r="X74" s="101">
        <f t="shared" si="29"/>
        <v>0.18000000000000016</v>
      </c>
      <c r="Y74" s="108">
        <v>1.6</v>
      </c>
      <c r="Z74" s="100">
        <v>2.14</v>
      </c>
      <c r="AA74" s="109">
        <f t="shared" si="30"/>
        <v>0.54</v>
      </c>
      <c r="AB74" s="110">
        <f t="shared" si="31"/>
        <v>8.46</v>
      </c>
      <c r="AC74" s="100">
        <f t="shared" si="32"/>
        <v>10.88</v>
      </c>
      <c r="AD74" s="100">
        <f t="shared" si="33"/>
        <v>2.42</v>
      </c>
      <c r="AE74" s="102">
        <f t="shared" si="34"/>
        <v>128.60520094562645</v>
      </c>
      <c r="AF74" s="108">
        <f t="shared" si="35"/>
        <v>9.79</v>
      </c>
      <c r="AG74" s="100">
        <f t="shared" si="36"/>
        <v>10.6</v>
      </c>
      <c r="AH74" s="100">
        <f t="shared" si="37"/>
        <v>0.8100000000000005</v>
      </c>
      <c r="AI74" s="102">
        <f t="shared" si="38"/>
        <v>108.27374872318694</v>
      </c>
      <c r="AJ74" s="108">
        <f t="shared" si="39"/>
        <v>13.799999999999999</v>
      </c>
      <c r="AK74" s="100">
        <f t="shared" si="40"/>
        <v>15.38</v>
      </c>
      <c r="AL74" s="100">
        <f t="shared" si="41"/>
        <v>1.5800000000000018</v>
      </c>
      <c r="AM74" s="102">
        <f t="shared" si="42"/>
        <v>111.44927536231886</v>
      </c>
    </row>
    <row r="75" spans="1:39" ht="22.5">
      <c r="A75" s="201"/>
      <c r="B75" s="97" t="s">
        <v>68</v>
      </c>
      <c r="C75" s="207"/>
      <c r="D75" s="99">
        <v>1.53</v>
      </c>
      <c r="E75" s="100"/>
      <c r="F75" s="101">
        <f t="shared" si="23"/>
        <v>-1.53</v>
      </c>
      <c r="G75" s="114">
        <v>3.81</v>
      </c>
      <c r="H75" s="100">
        <v>4.5</v>
      </c>
      <c r="I75" s="100">
        <f t="shared" si="24"/>
        <v>0.69</v>
      </c>
      <c r="J75" s="102">
        <f t="shared" si="25"/>
        <v>118.11023622047243</v>
      </c>
      <c r="K75" s="103">
        <v>4.45</v>
      </c>
      <c r="L75" s="100">
        <v>6.1</v>
      </c>
      <c r="M75" s="100">
        <v>0.1</v>
      </c>
      <c r="N75" s="100">
        <f t="shared" si="26"/>
        <v>1.6499999999999995</v>
      </c>
      <c r="O75" s="104">
        <f t="shared" si="27"/>
        <v>137.07865168539323</v>
      </c>
      <c r="P75" s="108"/>
      <c r="Q75" s="103"/>
      <c r="R75" s="113"/>
      <c r="S75" s="108">
        <v>0.53</v>
      </c>
      <c r="T75" s="100">
        <v>0.58</v>
      </c>
      <c r="U75" s="109">
        <f t="shared" si="28"/>
        <v>0.04999999999999993</v>
      </c>
      <c r="V75" s="103">
        <v>2.69</v>
      </c>
      <c r="W75" s="115">
        <v>2.94</v>
      </c>
      <c r="X75" s="101">
        <f t="shared" si="29"/>
        <v>0.25</v>
      </c>
      <c r="Y75" s="108">
        <v>1.6</v>
      </c>
      <c r="Z75" s="100">
        <v>2.14</v>
      </c>
      <c r="AA75" s="109">
        <f t="shared" si="30"/>
        <v>0.54</v>
      </c>
      <c r="AB75" s="110">
        <f t="shared" si="31"/>
        <v>9.27</v>
      </c>
      <c r="AC75" s="100">
        <f t="shared" si="32"/>
        <v>11.76</v>
      </c>
      <c r="AD75" s="100">
        <f t="shared" si="33"/>
        <v>2.49</v>
      </c>
      <c r="AE75" s="102">
        <f t="shared" si="34"/>
        <v>126.86084142394822</v>
      </c>
      <c r="AF75" s="108">
        <f t="shared" si="35"/>
        <v>9.79</v>
      </c>
      <c r="AG75" s="100">
        <f t="shared" si="36"/>
        <v>10.6</v>
      </c>
      <c r="AH75" s="100">
        <f t="shared" si="37"/>
        <v>0.8100000000000005</v>
      </c>
      <c r="AI75" s="102">
        <f t="shared" si="38"/>
        <v>108.27374872318694</v>
      </c>
      <c r="AJ75" s="108">
        <f t="shared" si="39"/>
        <v>14.609999999999998</v>
      </c>
      <c r="AK75" s="100">
        <f t="shared" si="40"/>
        <v>16.259999999999998</v>
      </c>
      <c r="AL75" s="100">
        <f t="shared" si="41"/>
        <v>1.6500000000000004</v>
      </c>
      <c r="AM75" s="102">
        <f t="shared" si="42"/>
        <v>111.2936344969199</v>
      </c>
    </row>
    <row r="76" spans="1:39" ht="12.75">
      <c r="A76" s="96">
        <v>4</v>
      </c>
      <c r="B76" s="111" t="s">
        <v>30</v>
      </c>
      <c r="C76" s="112">
        <v>8841.2</v>
      </c>
      <c r="D76" s="99">
        <v>1.53</v>
      </c>
      <c r="E76" s="100"/>
      <c r="F76" s="101">
        <f t="shared" si="23"/>
        <v>-1.53</v>
      </c>
      <c r="G76" s="99">
        <v>3.81</v>
      </c>
      <c r="H76" s="100">
        <v>4.5</v>
      </c>
      <c r="I76" s="100">
        <f t="shared" si="24"/>
        <v>0.69</v>
      </c>
      <c r="J76" s="102">
        <f t="shared" si="25"/>
        <v>118.11023622047243</v>
      </c>
      <c r="K76" s="103">
        <v>4.45</v>
      </c>
      <c r="L76" s="100">
        <v>6.1</v>
      </c>
      <c r="M76" s="100">
        <v>0.1</v>
      </c>
      <c r="N76" s="100">
        <f t="shared" si="26"/>
        <v>1.6499999999999995</v>
      </c>
      <c r="O76" s="104">
        <f t="shared" si="27"/>
        <v>137.07865168539323</v>
      </c>
      <c r="P76" s="108"/>
      <c r="Q76" s="103"/>
      <c r="R76" s="113"/>
      <c r="S76" s="108">
        <v>0.53</v>
      </c>
      <c r="T76" s="100">
        <v>0.58</v>
      </c>
      <c r="U76" s="109">
        <f t="shared" si="28"/>
        <v>0.04999999999999993</v>
      </c>
      <c r="V76" s="103">
        <v>2.29</v>
      </c>
      <c r="W76" s="100">
        <v>2.56</v>
      </c>
      <c r="X76" s="101">
        <f t="shared" si="29"/>
        <v>0.27</v>
      </c>
      <c r="Y76" s="108">
        <v>1.6</v>
      </c>
      <c r="Z76" s="100">
        <v>2.14</v>
      </c>
      <c r="AA76" s="109">
        <f t="shared" si="30"/>
        <v>0.54</v>
      </c>
      <c r="AB76" s="110">
        <f t="shared" si="31"/>
        <v>8.870000000000001</v>
      </c>
      <c r="AC76" s="100">
        <f t="shared" si="32"/>
        <v>11.38</v>
      </c>
      <c r="AD76" s="100">
        <f t="shared" si="33"/>
        <v>2.51</v>
      </c>
      <c r="AE76" s="102">
        <f t="shared" si="34"/>
        <v>128.29763246899662</v>
      </c>
      <c r="AF76" s="108">
        <f t="shared" si="35"/>
        <v>9.79</v>
      </c>
      <c r="AG76" s="100">
        <f t="shared" si="36"/>
        <v>10.6</v>
      </c>
      <c r="AH76" s="100">
        <f t="shared" si="37"/>
        <v>0.8100000000000005</v>
      </c>
      <c r="AI76" s="102">
        <f t="shared" si="38"/>
        <v>108.27374872318694</v>
      </c>
      <c r="AJ76" s="108">
        <f t="shared" si="39"/>
        <v>14.209999999999999</v>
      </c>
      <c r="AK76" s="100">
        <f t="shared" si="40"/>
        <v>15.88</v>
      </c>
      <c r="AL76" s="100">
        <f t="shared" si="41"/>
        <v>1.6700000000000017</v>
      </c>
      <c r="AM76" s="102">
        <f t="shared" si="42"/>
        <v>111.75228712174525</v>
      </c>
    </row>
    <row r="77" spans="1:39" ht="12.75">
      <c r="A77" s="96">
        <v>5</v>
      </c>
      <c r="B77" s="111" t="s">
        <v>31</v>
      </c>
      <c r="C77" s="112">
        <v>3819.8</v>
      </c>
      <c r="D77" s="99">
        <v>1.53</v>
      </c>
      <c r="E77" s="100"/>
      <c r="F77" s="101">
        <f t="shared" si="23"/>
        <v>-1.53</v>
      </c>
      <c r="G77" s="99">
        <v>3.81</v>
      </c>
      <c r="H77" s="100">
        <v>4.5</v>
      </c>
      <c r="I77" s="100">
        <f t="shared" si="24"/>
        <v>0.69</v>
      </c>
      <c r="J77" s="102">
        <f t="shared" si="25"/>
        <v>118.11023622047243</v>
      </c>
      <c r="K77" s="103">
        <v>4.45</v>
      </c>
      <c r="L77" s="100">
        <v>6.1</v>
      </c>
      <c r="M77" s="100">
        <v>0.1</v>
      </c>
      <c r="N77" s="100">
        <f t="shared" si="26"/>
        <v>1.6499999999999995</v>
      </c>
      <c r="O77" s="104">
        <f t="shared" si="27"/>
        <v>137.07865168539323</v>
      </c>
      <c r="P77" s="108"/>
      <c r="Q77" s="103"/>
      <c r="R77" s="113"/>
      <c r="S77" s="108">
        <v>0.53</v>
      </c>
      <c r="T77" s="100">
        <v>0.58</v>
      </c>
      <c r="U77" s="109">
        <f t="shared" si="28"/>
        <v>0.04999999999999993</v>
      </c>
      <c r="V77" s="103">
        <v>2.69</v>
      </c>
      <c r="W77" s="100">
        <v>2.97</v>
      </c>
      <c r="X77" s="101">
        <f t="shared" si="29"/>
        <v>0.28000000000000025</v>
      </c>
      <c r="Y77" s="108">
        <v>1.6</v>
      </c>
      <c r="Z77" s="100">
        <v>2.14</v>
      </c>
      <c r="AA77" s="109">
        <f t="shared" si="30"/>
        <v>0.54</v>
      </c>
      <c r="AB77" s="110">
        <f t="shared" si="31"/>
        <v>9.27</v>
      </c>
      <c r="AC77" s="100">
        <f t="shared" si="32"/>
        <v>11.790000000000001</v>
      </c>
      <c r="AD77" s="100">
        <f t="shared" si="33"/>
        <v>2.5200000000000014</v>
      </c>
      <c r="AE77" s="102">
        <f t="shared" si="34"/>
        <v>127.18446601941748</v>
      </c>
      <c r="AF77" s="108">
        <f t="shared" si="35"/>
        <v>9.79</v>
      </c>
      <c r="AG77" s="100">
        <f t="shared" si="36"/>
        <v>10.6</v>
      </c>
      <c r="AH77" s="100">
        <f t="shared" si="37"/>
        <v>0.8100000000000005</v>
      </c>
      <c r="AI77" s="102">
        <f t="shared" si="38"/>
        <v>108.27374872318694</v>
      </c>
      <c r="AJ77" s="108">
        <f t="shared" si="39"/>
        <v>14.609999999999998</v>
      </c>
      <c r="AK77" s="100">
        <f t="shared" si="40"/>
        <v>16.29</v>
      </c>
      <c r="AL77" s="100">
        <f t="shared" si="41"/>
        <v>1.6800000000000015</v>
      </c>
      <c r="AM77" s="102">
        <f t="shared" si="42"/>
        <v>111.49897330595483</v>
      </c>
    </row>
    <row r="78" spans="1:39" ht="12.75">
      <c r="A78" s="96">
        <v>6</v>
      </c>
      <c r="B78" s="111" t="s">
        <v>32</v>
      </c>
      <c r="C78" s="112">
        <v>5455.3</v>
      </c>
      <c r="D78" s="108">
        <v>1.53</v>
      </c>
      <c r="E78" s="100"/>
      <c r="F78" s="101">
        <f t="shared" si="23"/>
        <v>-1.53</v>
      </c>
      <c r="G78" s="108">
        <v>3.81</v>
      </c>
      <c r="H78" s="100">
        <v>4.5</v>
      </c>
      <c r="I78" s="100">
        <f t="shared" si="24"/>
        <v>0.69</v>
      </c>
      <c r="J78" s="102">
        <f t="shared" si="25"/>
        <v>118.11023622047243</v>
      </c>
      <c r="K78" s="103">
        <v>4.41</v>
      </c>
      <c r="L78" s="100">
        <v>6.1</v>
      </c>
      <c r="M78" s="100">
        <v>0.1</v>
      </c>
      <c r="N78" s="100">
        <f t="shared" si="26"/>
        <v>1.6899999999999995</v>
      </c>
      <c r="O78" s="104">
        <f t="shared" si="27"/>
        <v>138.3219954648526</v>
      </c>
      <c r="P78" s="108"/>
      <c r="Q78" s="103"/>
      <c r="R78" s="113"/>
      <c r="S78" s="108">
        <v>0.53</v>
      </c>
      <c r="T78" s="100">
        <v>0.58</v>
      </c>
      <c r="U78" s="109">
        <f t="shared" si="28"/>
        <v>0.04999999999999993</v>
      </c>
      <c r="V78" s="103">
        <v>2.69</v>
      </c>
      <c r="W78" s="100">
        <v>3.12</v>
      </c>
      <c r="X78" s="101">
        <f t="shared" si="29"/>
        <v>0.43000000000000016</v>
      </c>
      <c r="Y78" s="108">
        <v>1.6</v>
      </c>
      <c r="Z78" s="100">
        <v>2.14</v>
      </c>
      <c r="AA78" s="109">
        <f t="shared" si="30"/>
        <v>0.54</v>
      </c>
      <c r="AB78" s="110">
        <f t="shared" si="31"/>
        <v>9.23</v>
      </c>
      <c r="AC78" s="100">
        <f t="shared" si="32"/>
        <v>11.940000000000001</v>
      </c>
      <c r="AD78" s="100">
        <f t="shared" si="33"/>
        <v>2.710000000000001</v>
      </c>
      <c r="AE78" s="102">
        <f t="shared" si="34"/>
        <v>129.36078006500543</v>
      </c>
      <c r="AF78" s="108">
        <f t="shared" si="35"/>
        <v>9.75</v>
      </c>
      <c r="AG78" s="100">
        <f t="shared" si="36"/>
        <v>10.6</v>
      </c>
      <c r="AH78" s="100">
        <f t="shared" si="37"/>
        <v>0.8499999999999996</v>
      </c>
      <c r="AI78" s="102">
        <f t="shared" si="38"/>
        <v>108.71794871794872</v>
      </c>
      <c r="AJ78" s="108">
        <f t="shared" si="39"/>
        <v>14.569999999999999</v>
      </c>
      <c r="AK78" s="100">
        <f t="shared" si="40"/>
        <v>16.44</v>
      </c>
      <c r="AL78" s="100">
        <f t="shared" si="41"/>
        <v>1.8700000000000028</v>
      </c>
      <c r="AM78" s="102">
        <f t="shared" si="42"/>
        <v>112.83459162663007</v>
      </c>
    </row>
    <row r="79" spans="1:39" ht="12.75">
      <c r="A79" s="201">
        <v>7</v>
      </c>
      <c r="B79" s="97" t="s">
        <v>33</v>
      </c>
      <c r="C79" s="205">
        <v>8925</v>
      </c>
      <c r="D79" s="108">
        <v>1.53</v>
      </c>
      <c r="E79" s="100"/>
      <c r="F79" s="101">
        <f t="shared" si="23"/>
        <v>-1.53</v>
      </c>
      <c r="G79" s="108">
        <v>3.81</v>
      </c>
      <c r="H79" s="100">
        <v>4.5</v>
      </c>
      <c r="I79" s="100">
        <f t="shared" si="24"/>
        <v>0.69</v>
      </c>
      <c r="J79" s="102">
        <f t="shared" si="25"/>
        <v>118.11023622047243</v>
      </c>
      <c r="K79" s="103">
        <v>5.03</v>
      </c>
      <c r="L79" s="100">
        <v>6.1</v>
      </c>
      <c r="M79" s="100">
        <v>0.1</v>
      </c>
      <c r="N79" s="100">
        <f t="shared" si="26"/>
        <v>1.0699999999999994</v>
      </c>
      <c r="O79" s="104">
        <f t="shared" si="27"/>
        <v>121.27236580516897</v>
      </c>
      <c r="P79" s="108"/>
      <c r="Q79" s="103"/>
      <c r="R79" s="113"/>
      <c r="S79" s="108">
        <v>0.53</v>
      </c>
      <c r="T79" s="100">
        <v>0.58</v>
      </c>
      <c r="U79" s="109">
        <f t="shared" si="28"/>
        <v>0.04999999999999993</v>
      </c>
      <c r="V79" s="103">
        <v>0.54</v>
      </c>
      <c r="W79" s="100">
        <v>0.58</v>
      </c>
      <c r="X79" s="101">
        <f t="shared" si="29"/>
        <v>0.039999999999999925</v>
      </c>
      <c r="Y79" s="108">
        <v>1.6</v>
      </c>
      <c r="Z79" s="100">
        <v>2.14</v>
      </c>
      <c r="AA79" s="109">
        <f t="shared" si="30"/>
        <v>0.54</v>
      </c>
      <c r="AB79" s="110">
        <f t="shared" si="31"/>
        <v>7.700000000000001</v>
      </c>
      <c r="AC79" s="100">
        <f t="shared" si="32"/>
        <v>9.4</v>
      </c>
      <c r="AD79" s="100">
        <f t="shared" si="33"/>
        <v>1.6999999999999993</v>
      </c>
      <c r="AE79" s="102">
        <f t="shared" si="34"/>
        <v>122.07792207792207</v>
      </c>
      <c r="AF79" s="108">
        <f t="shared" si="35"/>
        <v>10.370000000000001</v>
      </c>
      <c r="AG79" s="100">
        <f t="shared" si="36"/>
        <v>10.6</v>
      </c>
      <c r="AH79" s="100">
        <f t="shared" si="37"/>
        <v>0.22999999999999865</v>
      </c>
      <c r="AI79" s="102">
        <f t="shared" si="38"/>
        <v>102.21793635486979</v>
      </c>
      <c r="AJ79" s="108">
        <f t="shared" si="39"/>
        <v>13.040000000000001</v>
      </c>
      <c r="AK79" s="100">
        <f t="shared" si="40"/>
        <v>13.9</v>
      </c>
      <c r="AL79" s="100">
        <f t="shared" si="41"/>
        <v>0.8599999999999994</v>
      </c>
      <c r="AM79" s="102">
        <f t="shared" si="42"/>
        <v>106.59509202453987</v>
      </c>
    </row>
    <row r="80" spans="1:39" ht="12.75">
      <c r="A80" s="201"/>
      <c r="B80" s="97" t="s">
        <v>34</v>
      </c>
      <c r="C80" s="206"/>
      <c r="D80" s="108">
        <v>1.53</v>
      </c>
      <c r="E80" s="100"/>
      <c r="F80" s="101">
        <f t="shared" si="23"/>
        <v>-1.53</v>
      </c>
      <c r="G80" s="108">
        <v>3.81</v>
      </c>
      <c r="H80" s="100">
        <v>4.5</v>
      </c>
      <c r="I80" s="100">
        <f t="shared" si="24"/>
        <v>0.69</v>
      </c>
      <c r="J80" s="102">
        <f t="shared" si="25"/>
        <v>118.11023622047243</v>
      </c>
      <c r="K80" s="103">
        <v>5.03</v>
      </c>
      <c r="L80" s="100">
        <v>6.1</v>
      </c>
      <c r="M80" s="100">
        <v>0.1</v>
      </c>
      <c r="N80" s="100">
        <f t="shared" si="26"/>
        <v>1.0699999999999994</v>
      </c>
      <c r="O80" s="104">
        <f t="shared" si="27"/>
        <v>121.27236580516897</v>
      </c>
      <c r="P80" s="108"/>
      <c r="Q80" s="103"/>
      <c r="R80" s="113"/>
      <c r="S80" s="108">
        <v>0.53</v>
      </c>
      <c r="T80" s="100">
        <v>0.58</v>
      </c>
      <c r="U80" s="109">
        <f t="shared" si="28"/>
        <v>0.04999999999999993</v>
      </c>
      <c r="V80" s="103">
        <v>1.35</v>
      </c>
      <c r="W80" s="100">
        <v>1.46</v>
      </c>
      <c r="X80" s="101">
        <f t="shared" si="29"/>
        <v>0.10999999999999988</v>
      </c>
      <c r="Y80" s="108">
        <v>1.6</v>
      </c>
      <c r="Z80" s="100">
        <v>2.14</v>
      </c>
      <c r="AA80" s="109">
        <f t="shared" si="30"/>
        <v>0.54</v>
      </c>
      <c r="AB80" s="110">
        <f t="shared" si="31"/>
        <v>8.51</v>
      </c>
      <c r="AC80" s="100">
        <f t="shared" si="32"/>
        <v>10.280000000000001</v>
      </c>
      <c r="AD80" s="100">
        <f t="shared" si="33"/>
        <v>1.7700000000000014</v>
      </c>
      <c r="AE80" s="102">
        <f t="shared" si="34"/>
        <v>120.79905992949473</v>
      </c>
      <c r="AF80" s="108">
        <f t="shared" si="35"/>
        <v>10.370000000000001</v>
      </c>
      <c r="AG80" s="100">
        <f t="shared" si="36"/>
        <v>10.6</v>
      </c>
      <c r="AH80" s="100">
        <f t="shared" si="37"/>
        <v>0.22999999999999865</v>
      </c>
      <c r="AI80" s="102">
        <f t="shared" si="38"/>
        <v>102.21793635486979</v>
      </c>
      <c r="AJ80" s="108">
        <f t="shared" si="39"/>
        <v>13.85</v>
      </c>
      <c r="AK80" s="100">
        <f t="shared" si="40"/>
        <v>14.780000000000001</v>
      </c>
      <c r="AL80" s="100">
        <f t="shared" si="41"/>
        <v>0.9300000000000015</v>
      </c>
      <c r="AM80" s="102">
        <f t="shared" si="42"/>
        <v>106.71480144404333</v>
      </c>
    </row>
    <row r="81" spans="1:39" ht="22.5">
      <c r="A81" s="201"/>
      <c r="B81" s="97" t="s">
        <v>35</v>
      </c>
      <c r="C81" s="207"/>
      <c r="D81" s="108">
        <v>1.53</v>
      </c>
      <c r="E81" s="100"/>
      <c r="F81" s="101">
        <f t="shared" si="23"/>
        <v>-1.53</v>
      </c>
      <c r="G81" s="108">
        <v>3.81</v>
      </c>
      <c r="H81" s="100">
        <v>4.5</v>
      </c>
      <c r="I81" s="100">
        <f t="shared" si="24"/>
        <v>0.69</v>
      </c>
      <c r="J81" s="102">
        <f t="shared" si="25"/>
        <v>118.11023622047243</v>
      </c>
      <c r="K81" s="103">
        <v>5.03</v>
      </c>
      <c r="L81" s="100">
        <v>6.1</v>
      </c>
      <c r="M81" s="100">
        <v>0.1</v>
      </c>
      <c r="N81" s="100">
        <f t="shared" si="26"/>
        <v>1.0699999999999994</v>
      </c>
      <c r="O81" s="104">
        <f t="shared" si="27"/>
        <v>121.27236580516897</v>
      </c>
      <c r="P81" s="108"/>
      <c r="Q81" s="103"/>
      <c r="R81" s="113"/>
      <c r="S81" s="108">
        <v>0.53</v>
      </c>
      <c r="T81" s="100">
        <v>0.58</v>
      </c>
      <c r="U81" s="109">
        <f t="shared" si="28"/>
        <v>0.04999999999999993</v>
      </c>
      <c r="V81" s="103">
        <v>2.69</v>
      </c>
      <c r="W81" s="100">
        <v>2.92</v>
      </c>
      <c r="X81" s="101">
        <f t="shared" si="29"/>
        <v>0.22999999999999998</v>
      </c>
      <c r="Y81" s="108">
        <v>1.6</v>
      </c>
      <c r="Z81" s="100">
        <v>2.14</v>
      </c>
      <c r="AA81" s="109">
        <f t="shared" si="30"/>
        <v>0.54</v>
      </c>
      <c r="AB81" s="110">
        <f t="shared" si="31"/>
        <v>9.85</v>
      </c>
      <c r="AC81" s="100">
        <f t="shared" si="32"/>
        <v>11.74</v>
      </c>
      <c r="AD81" s="100">
        <f t="shared" si="33"/>
        <v>1.8900000000000006</v>
      </c>
      <c r="AE81" s="102">
        <f t="shared" si="34"/>
        <v>119.18781725888326</v>
      </c>
      <c r="AF81" s="108">
        <f t="shared" si="35"/>
        <v>10.370000000000001</v>
      </c>
      <c r="AG81" s="100">
        <f t="shared" si="36"/>
        <v>10.6</v>
      </c>
      <c r="AH81" s="100">
        <f t="shared" si="37"/>
        <v>0.22999999999999865</v>
      </c>
      <c r="AI81" s="102">
        <f t="shared" si="38"/>
        <v>102.21793635486979</v>
      </c>
      <c r="AJ81" s="108">
        <f t="shared" si="39"/>
        <v>15.19</v>
      </c>
      <c r="AK81" s="100">
        <f t="shared" si="40"/>
        <v>16.24</v>
      </c>
      <c r="AL81" s="100">
        <f t="shared" si="41"/>
        <v>1.049999999999999</v>
      </c>
      <c r="AM81" s="102">
        <f t="shared" si="42"/>
        <v>106.91244239631337</v>
      </c>
    </row>
    <row r="82" spans="1:39" ht="12.75">
      <c r="A82" s="96">
        <v>8</v>
      </c>
      <c r="B82" s="111" t="s">
        <v>36</v>
      </c>
      <c r="C82" s="112">
        <v>5099.2</v>
      </c>
      <c r="D82" s="108">
        <v>1.53</v>
      </c>
      <c r="E82" s="100"/>
      <c r="F82" s="101">
        <f t="shared" si="23"/>
        <v>-1.53</v>
      </c>
      <c r="G82" s="108">
        <v>3.81</v>
      </c>
      <c r="H82" s="100">
        <v>4.5</v>
      </c>
      <c r="I82" s="100">
        <f t="shared" si="24"/>
        <v>0.69</v>
      </c>
      <c r="J82" s="102">
        <f t="shared" si="25"/>
        <v>118.11023622047243</v>
      </c>
      <c r="K82" s="103">
        <v>4.45</v>
      </c>
      <c r="L82" s="100">
        <v>6</v>
      </c>
      <c r="M82" s="100"/>
      <c r="N82" s="100">
        <f t="shared" si="26"/>
        <v>1.5499999999999998</v>
      </c>
      <c r="O82" s="104">
        <f t="shared" si="27"/>
        <v>134.8314606741573</v>
      </c>
      <c r="P82" s="108"/>
      <c r="Q82" s="103"/>
      <c r="R82" s="113"/>
      <c r="S82" s="108">
        <v>0.53</v>
      </c>
      <c r="T82" s="100">
        <v>0.58</v>
      </c>
      <c r="U82" s="109">
        <f t="shared" si="28"/>
        <v>0.04999999999999993</v>
      </c>
      <c r="V82" s="103">
        <v>1.42</v>
      </c>
      <c r="W82" s="100">
        <v>1.55</v>
      </c>
      <c r="X82" s="101">
        <f t="shared" si="29"/>
        <v>0.13000000000000012</v>
      </c>
      <c r="Y82" s="108">
        <v>1.6</v>
      </c>
      <c r="Z82" s="100">
        <v>2.14</v>
      </c>
      <c r="AA82" s="109">
        <f t="shared" si="30"/>
        <v>0.54</v>
      </c>
      <c r="AB82" s="110">
        <f t="shared" si="31"/>
        <v>8</v>
      </c>
      <c r="AC82" s="100">
        <f t="shared" si="32"/>
        <v>10.270000000000001</v>
      </c>
      <c r="AD82" s="100">
        <f t="shared" si="33"/>
        <v>2.2700000000000014</v>
      </c>
      <c r="AE82" s="102">
        <f t="shared" si="34"/>
        <v>128.37500000000003</v>
      </c>
      <c r="AF82" s="108">
        <f t="shared" si="35"/>
        <v>9.79</v>
      </c>
      <c r="AG82" s="100">
        <f t="shared" si="36"/>
        <v>10.5</v>
      </c>
      <c r="AH82" s="100">
        <f t="shared" si="37"/>
        <v>0.7100000000000009</v>
      </c>
      <c r="AI82" s="102">
        <f t="shared" si="38"/>
        <v>107.25229826353421</v>
      </c>
      <c r="AJ82" s="108">
        <f t="shared" si="39"/>
        <v>13.339999999999998</v>
      </c>
      <c r="AK82" s="100">
        <f t="shared" si="40"/>
        <v>14.770000000000001</v>
      </c>
      <c r="AL82" s="100">
        <f t="shared" si="41"/>
        <v>1.4300000000000033</v>
      </c>
      <c r="AM82" s="102">
        <f t="shared" si="42"/>
        <v>110.71964017991007</v>
      </c>
    </row>
    <row r="83" spans="1:39" ht="12.75">
      <c r="A83" s="96">
        <v>9</v>
      </c>
      <c r="B83" s="111" t="s">
        <v>37</v>
      </c>
      <c r="C83" s="112">
        <v>11695.1</v>
      </c>
      <c r="D83" s="108">
        <v>1.53</v>
      </c>
      <c r="E83" s="100"/>
      <c r="F83" s="101">
        <f t="shared" si="23"/>
        <v>-1.53</v>
      </c>
      <c r="G83" s="108">
        <v>3.81</v>
      </c>
      <c r="H83" s="100">
        <v>4.5</v>
      </c>
      <c r="I83" s="100">
        <f t="shared" si="24"/>
        <v>0.69</v>
      </c>
      <c r="J83" s="102">
        <f t="shared" si="25"/>
        <v>118.11023622047243</v>
      </c>
      <c r="K83" s="103">
        <v>4.45</v>
      </c>
      <c r="L83" s="100">
        <v>6.2</v>
      </c>
      <c r="M83" s="100">
        <v>0.2</v>
      </c>
      <c r="N83" s="100">
        <f t="shared" si="26"/>
        <v>1.75</v>
      </c>
      <c r="O83" s="104">
        <f t="shared" si="27"/>
        <v>139.32584269662922</v>
      </c>
      <c r="P83" s="108"/>
      <c r="Q83" s="103"/>
      <c r="R83" s="113"/>
      <c r="S83" s="108">
        <v>0.53</v>
      </c>
      <c r="T83" s="100">
        <v>0.58</v>
      </c>
      <c r="U83" s="109">
        <f t="shared" si="28"/>
        <v>0.04999999999999993</v>
      </c>
      <c r="V83" s="103">
        <v>2.23</v>
      </c>
      <c r="W83" s="100">
        <v>2.42</v>
      </c>
      <c r="X83" s="101">
        <f t="shared" si="29"/>
        <v>0.18999999999999995</v>
      </c>
      <c r="Y83" s="108">
        <v>1.6</v>
      </c>
      <c r="Z83" s="100">
        <v>2.14</v>
      </c>
      <c r="AA83" s="109">
        <f t="shared" si="30"/>
        <v>0.54</v>
      </c>
      <c r="AB83" s="110">
        <f t="shared" si="31"/>
        <v>8.81</v>
      </c>
      <c r="AC83" s="100">
        <f t="shared" si="32"/>
        <v>11.34</v>
      </c>
      <c r="AD83" s="100">
        <f t="shared" si="33"/>
        <v>2.5299999999999994</v>
      </c>
      <c r="AE83" s="102">
        <f t="shared" si="34"/>
        <v>128.71736662883086</v>
      </c>
      <c r="AF83" s="108">
        <f t="shared" si="35"/>
        <v>9.79</v>
      </c>
      <c r="AG83" s="100">
        <f t="shared" si="36"/>
        <v>10.7</v>
      </c>
      <c r="AH83" s="100">
        <f t="shared" si="37"/>
        <v>0.9100000000000001</v>
      </c>
      <c r="AI83" s="102">
        <f t="shared" si="38"/>
        <v>109.29519918283962</v>
      </c>
      <c r="AJ83" s="108">
        <f t="shared" si="39"/>
        <v>14.149999999999999</v>
      </c>
      <c r="AK83" s="100">
        <f t="shared" si="40"/>
        <v>15.84</v>
      </c>
      <c r="AL83" s="100">
        <f t="shared" si="41"/>
        <v>1.6900000000000013</v>
      </c>
      <c r="AM83" s="102">
        <f t="shared" si="42"/>
        <v>111.9434628975265</v>
      </c>
    </row>
    <row r="84" spans="1:39" ht="12.75">
      <c r="A84" s="96">
        <v>10</v>
      </c>
      <c r="B84" s="111" t="s">
        <v>38</v>
      </c>
      <c r="C84" s="112">
        <v>11742.5</v>
      </c>
      <c r="D84" s="108">
        <v>1.53</v>
      </c>
      <c r="E84" s="100"/>
      <c r="F84" s="101">
        <f t="shared" si="23"/>
        <v>-1.53</v>
      </c>
      <c r="G84" s="108">
        <v>3.81</v>
      </c>
      <c r="H84" s="100">
        <v>4.5</v>
      </c>
      <c r="I84" s="100">
        <f t="shared" si="24"/>
        <v>0.69</v>
      </c>
      <c r="J84" s="102">
        <f t="shared" si="25"/>
        <v>118.11023622047243</v>
      </c>
      <c r="K84" s="103">
        <v>4.45</v>
      </c>
      <c r="L84" s="100">
        <v>6.2</v>
      </c>
      <c r="M84" s="100">
        <v>0.2</v>
      </c>
      <c r="N84" s="100">
        <f t="shared" si="26"/>
        <v>1.75</v>
      </c>
      <c r="O84" s="104">
        <f t="shared" si="27"/>
        <v>139.32584269662922</v>
      </c>
      <c r="P84" s="108"/>
      <c r="Q84" s="103"/>
      <c r="R84" s="113"/>
      <c r="S84" s="108">
        <v>0.53</v>
      </c>
      <c r="T84" s="100">
        <v>0.58</v>
      </c>
      <c r="U84" s="109">
        <f t="shared" si="28"/>
        <v>0.04999999999999993</v>
      </c>
      <c r="V84" s="103">
        <v>2.33</v>
      </c>
      <c r="W84" s="100">
        <v>2.41</v>
      </c>
      <c r="X84" s="101">
        <f t="shared" si="29"/>
        <v>0.08000000000000007</v>
      </c>
      <c r="Y84" s="108">
        <v>1.6</v>
      </c>
      <c r="Z84" s="100">
        <v>2.14</v>
      </c>
      <c r="AA84" s="109">
        <f t="shared" si="30"/>
        <v>0.54</v>
      </c>
      <c r="AB84" s="110">
        <f t="shared" si="31"/>
        <v>8.91</v>
      </c>
      <c r="AC84" s="100">
        <f t="shared" si="32"/>
        <v>11.330000000000002</v>
      </c>
      <c r="AD84" s="100">
        <f t="shared" si="33"/>
        <v>2.4200000000000017</v>
      </c>
      <c r="AE84" s="102">
        <f t="shared" si="34"/>
        <v>127.16049382716051</v>
      </c>
      <c r="AF84" s="108">
        <f t="shared" si="35"/>
        <v>9.79</v>
      </c>
      <c r="AG84" s="100">
        <f t="shared" si="36"/>
        <v>10.7</v>
      </c>
      <c r="AH84" s="100">
        <f t="shared" si="37"/>
        <v>0.9100000000000001</v>
      </c>
      <c r="AI84" s="102">
        <f t="shared" si="38"/>
        <v>109.29519918283962</v>
      </c>
      <c r="AJ84" s="108">
        <f t="shared" si="39"/>
        <v>14.249999999999998</v>
      </c>
      <c r="AK84" s="100">
        <f t="shared" si="40"/>
        <v>15.83</v>
      </c>
      <c r="AL84" s="100">
        <f t="shared" si="41"/>
        <v>1.5800000000000018</v>
      </c>
      <c r="AM84" s="102">
        <f t="shared" si="42"/>
        <v>111.08771929824563</v>
      </c>
    </row>
    <row r="85" spans="1:39" ht="12.75">
      <c r="A85" s="96">
        <v>11</v>
      </c>
      <c r="B85" s="111" t="s">
        <v>39</v>
      </c>
      <c r="C85" s="112">
        <v>3201.6</v>
      </c>
      <c r="D85" s="108">
        <v>1.53</v>
      </c>
      <c r="E85" s="100"/>
      <c r="F85" s="101">
        <f t="shared" si="23"/>
        <v>-1.53</v>
      </c>
      <c r="G85" s="108">
        <v>6.21</v>
      </c>
      <c r="H85" s="100">
        <v>6.21</v>
      </c>
      <c r="I85" s="100">
        <f t="shared" si="24"/>
        <v>0</v>
      </c>
      <c r="J85" s="102">
        <f t="shared" si="25"/>
        <v>100</v>
      </c>
      <c r="K85" s="103">
        <v>5.11</v>
      </c>
      <c r="L85" s="100">
        <v>7.5</v>
      </c>
      <c r="M85" s="100"/>
      <c r="N85" s="100">
        <f t="shared" si="26"/>
        <v>2.3899999999999997</v>
      </c>
      <c r="O85" s="104">
        <f t="shared" si="27"/>
        <v>146.77103718199606</v>
      </c>
      <c r="P85" s="108">
        <v>0.78</v>
      </c>
      <c r="Q85" s="103">
        <v>0.86</v>
      </c>
      <c r="R85" s="109">
        <f>Q85-P85</f>
        <v>0.07999999999999996</v>
      </c>
      <c r="S85" s="108">
        <v>0.53</v>
      </c>
      <c r="T85" s="100">
        <v>0.58</v>
      </c>
      <c r="U85" s="109">
        <f t="shared" si="28"/>
        <v>0.04999999999999993</v>
      </c>
      <c r="V85" s="103"/>
      <c r="W85" s="100"/>
      <c r="X85" s="101"/>
      <c r="Y85" s="108">
        <v>1.6</v>
      </c>
      <c r="Z85" s="100">
        <v>2.14</v>
      </c>
      <c r="AA85" s="109">
        <f t="shared" si="30"/>
        <v>0.54</v>
      </c>
      <c r="AB85" s="110">
        <f t="shared" si="31"/>
        <v>8.020000000000001</v>
      </c>
      <c r="AC85" s="100">
        <f t="shared" si="32"/>
        <v>11.08</v>
      </c>
      <c r="AD85" s="100">
        <f t="shared" si="33"/>
        <v>3.0599999999999987</v>
      </c>
      <c r="AE85" s="102">
        <f t="shared" si="34"/>
        <v>138.15461346633415</v>
      </c>
      <c r="AF85" s="108">
        <f t="shared" si="35"/>
        <v>12.850000000000001</v>
      </c>
      <c r="AG85" s="100">
        <f t="shared" si="36"/>
        <v>13.71</v>
      </c>
      <c r="AH85" s="100">
        <f t="shared" si="37"/>
        <v>0.8599999999999994</v>
      </c>
      <c r="AI85" s="102">
        <f t="shared" si="38"/>
        <v>106.69260700389106</v>
      </c>
      <c r="AJ85" s="108">
        <f t="shared" si="39"/>
        <v>15.76</v>
      </c>
      <c r="AK85" s="100">
        <f t="shared" si="40"/>
        <v>17.29</v>
      </c>
      <c r="AL85" s="100">
        <f t="shared" si="41"/>
        <v>1.5299999999999994</v>
      </c>
      <c r="AM85" s="102">
        <f t="shared" si="42"/>
        <v>109.70812182741116</v>
      </c>
    </row>
    <row r="86" spans="1:39" ht="12.75">
      <c r="A86" s="96">
        <v>12</v>
      </c>
      <c r="B86" s="111" t="s">
        <v>40</v>
      </c>
      <c r="C86" s="112">
        <v>478.5</v>
      </c>
      <c r="D86" s="108"/>
      <c r="E86" s="100"/>
      <c r="F86" s="101"/>
      <c r="G86" s="108">
        <v>5</v>
      </c>
      <c r="H86" s="100">
        <v>5</v>
      </c>
      <c r="I86" s="100">
        <f t="shared" si="24"/>
        <v>0</v>
      </c>
      <c r="J86" s="102">
        <f t="shared" si="25"/>
        <v>100</v>
      </c>
      <c r="K86" s="103">
        <v>20</v>
      </c>
      <c r="L86" s="100">
        <v>20</v>
      </c>
      <c r="M86" s="100"/>
      <c r="N86" s="100">
        <f t="shared" si="26"/>
        <v>0</v>
      </c>
      <c r="O86" s="104">
        <f t="shared" si="27"/>
        <v>100</v>
      </c>
      <c r="P86" s="108"/>
      <c r="Q86" s="103"/>
      <c r="R86" s="113"/>
      <c r="S86" s="108"/>
      <c r="T86" s="100"/>
      <c r="U86" s="109"/>
      <c r="V86" s="103"/>
      <c r="W86" s="100"/>
      <c r="X86" s="101"/>
      <c r="Y86" s="108">
        <v>1.8</v>
      </c>
      <c r="Z86" s="100">
        <v>2.14</v>
      </c>
      <c r="AA86" s="109">
        <f t="shared" si="30"/>
        <v>0.3400000000000001</v>
      </c>
      <c r="AB86" s="110">
        <f t="shared" si="31"/>
        <v>21.8</v>
      </c>
      <c r="AC86" s="100">
        <f t="shared" si="32"/>
        <v>22.14</v>
      </c>
      <c r="AD86" s="100">
        <f t="shared" si="33"/>
        <v>0.33999999999999986</v>
      </c>
      <c r="AE86" s="102">
        <f t="shared" si="34"/>
        <v>101.55963302752293</v>
      </c>
      <c r="AF86" s="108">
        <f t="shared" si="35"/>
        <v>25</v>
      </c>
      <c r="AG86" s="100">
        <f t="shared" si="36"/>
        <v>25</v>
      </c>
      <c r="AH86" s="100">
        <f t="shared" si="37"/>
        <v>0</v>
      </c>
      <c r="AI86" s="102">
        <f t="shared" si="38"/>
        <v>100</v>
      </c>
      <c r="AJ86" s="108">
        <f t="shared" si="39"/>
        <v>26.8</v>
      </c>
      <c r="AK86" s="100">
        <f t="shared" si="40"/>
        <v>27.14</v>
      </c>
      <c r="AL86" s="100">
        <f t="shared" si="41"/>
        <v>0.33999999999999986</v>
      </c>
      <c r="AM86" s="102">
        <f t="shared" si="42"/>
        <v>101.26865671641792</v>
      </c>
    </row>
    <row r="87" spans="1:39" ht="22.5">
      <c r="A87" s="96">
        <v>13</v>
      </c>
      <c r="B87" s="97" t="s">
        <v>41</v>
      </c>
      <c r="C87" s="98">
        <v>1319.44</v>
      </c>
      <c r="D87" s="108">
        <v>1.53</v>
      </c>
      <c r="E87" s="100"/>
      <c r="F87" s="101">
        <f>E87-D87</f>
        <v>-1.53</v>
      </c>
      <c r="G87" s="108">
        <v>6.21</v>
      </c>
      <c r="H87" s="100">
        <v>8</v>
      </c>
      <c r="I87" s="100">
        <f t="shared" si="24"/>
        <v>1.79</v>
      </c>
      <c r="J87" s="102">
        <f t="shared" si="25"/>
        <v>128.8244766505636</v>
      </c>
      <c r="K87" s="103">
        <v>5.11</v>
      </c>
      <c r="L87" s="100">
        <v>7.5</v>
      </c>
      <c r="M87" s="100"/>
      <c r="N87" s="100">
        <f t="shared" si="26"/>
        <v>2.3899999999999997</v>
      </c>
      <c r="O87" s="104">
        <f t="shared" si="27"/>
        <v>146.77103718199606</v>
      </c>
      <c r="P87" s="108">
        <v>0.78</v>
      </c>
      <c r="Q87" s="103">
        <v>0.86</v>
      </c>
      <c r="R87" s="109">
        <f>Q87-P87</f>
        <v>0.07999999999999996</v>
      </c>
      <c r="S87" s="108"/>
      <c r="T87" s="100"/>
      <c r="U87" s="109"/>
      <c r="V87" s="103"/>
      <c r="W87" s="100"/>
      <c r="X87" s="101"/>
      <c r="Y87" s="108">
        <v>1.6</v>
      </c>
      <c r="Z87" s="100">
        <v>2.14</v>
      </c>
      <c r="AA87" s="109">
        <f t="shared" si="30"/>
        <v>0.54</v>
      </c>
      <c r="AB87" s="110">
        <f t="shared" si="31"/>
        <v>7.49</v>
      </c>
      <c r="AC87" s="100">
        <f t="shared" si="32"/>
        <v>10.5</v>
      </c>
      <c r="AD87" s="100">
        <f t="shared" si="33"/>
        <v>3.01</v>
      </c>
      <c r="AE87" s="102">
        <f t="shared" si="34"/>
        <v>140.18691588785046</v>
      </c>
      <c r="AF87" s="108">
        <f t="shared" si="35"/>
        <v>12.850000000000001</v>
      </c>
      <c r="AG87" s="100">
        <f t="shared" si="36"/>
        <v>15.5</v>
      </c>
      <c r="AH87" s="100">
        <f t="shared" si="37"/>
        <v>2.6499999999999986</v>
      </c>
      <c r="AI87" s="102">
        <f t="shared" si="38"/>
        <v>120.62256809338521</v>
      </c>
      <c r="AJ87" s="108">
        <f t="shared" si="39"/>
        <v>15.23</v>
      </c>
      <c r="AK87" s="100">
        <f t="shared" si="40"/>
        <v>18.5</v>
      </c>
      <c r="AL87" s="100">
        <f t="shared" si="41"/>
        <v>3.2699999999999996</v>
      </c>
      <c r="AM87" s="102">
        <f t="shared" si="42"/>
        <v>121.47078135259358</v>
      </c>
    </row>
    <row r="88" spans="1:39" ht="22.5">
      <c r="A88" s="96">
        <v>14</v>
      </c>
      <c r="B88" s="97" t="s">
        <v>42</v>
      </c>
      <c r="C88" s="98">
        <v>1863.5</v>
      </c>
      <c r="D88" s="108">
        <v>1.53</v>
      </c>
      <c r="E88" s="100"/>
      <c r="F88" s="101">
        <f>E88-D88</f>
        <v>-1.53</v>
      </c>
      <c r="G88" s="108">
        <v>6.21</v>
      </c>
      <c r="H88" s="100">
        <v>8</v>
      </c>
      <c r="I88" s="100">
        <f t="shared" si="24"/>
        <v>1.79</v>
      </c>
      <c r="J88" s="102">
        <f t="shared" si="25"/>
        <v>128.8244766505636</v>
      </c>
      <c r="K88" s="103">
        <v>5.11</v>
      </c>
      <c r="L88" s="100">
        <v>7.5</v>
      </c>
      <c r="M88" s="100"/>
      <c r="N88" s="100">
        <f t="shared" si="26"/>
        <v>2.3899999999999997</v>
      </c>
      <c r="O88" s="104">
        <f t="shared" si="27"/>
        <v>146.77103718199606</v>
      </c>
      <c r="P88" s="108">
        <v>0.78</v>
      </c>
      <c r="Q88" s="103">
        <v>0.86</v>
      </c>
      <c r="R88" s="109">
        <f>Q88-P88</f>
        <v>0.07999999999999996</v>
      </c>
      <c r="S88" s="108"/>
      <c r="T88" s="100"/>
      <c r="U88" s="109"/>
      <c r="V88" s="103"/>
      <c r="W88" s="100"/>
      <c r="X88" s="101"/>
      <c r="Y88" s="108">
        <v>1.6</v>
      </c>
      <c r="Z88" s="100">
        <v>2.14</v>
      </c>
      <c r="AA88" s="109">
        <f t="shared" si="30"/>
        <v>0.54</v>
      </c>
      <c r="AB88" s="110">
        <f t="shared" si="31"/>
        <v>7.49</v>
      </c>
      <c r="AC88" s="100">
        <f t="shared" si="32"/>
        <v>10.5</v>
      </c>
      <c r="AD88" s="100">
        <f t="shared" si="33"/>
        <v>3.01</v>
      </c>
      <c r="AE88" s="102">
        <f t="shared" si="34"/>
        <v>140.18691588785046</v>
      </c>
      <c r="AF88" s="108">
        <f t="shared" si="35"/>
        <v>12.850000000000001</v>
      </c>
      <c r="AG88" s="100">
        <f t="shared" si="36"/>
        <v>15.5</v>
      </c>
      <c r="AH88" s="100">
        <f t="shared" si="37"/>
        <v>2.6499999999999986</v>
      </c>
      <c r="AI88" s="102">
        <f t="shared" si="38"/>
        <v>120.62256809338521</v>
      </c>
      <c r="AJ88" s="108">
        <f t="shared" si="39"/>
        <v>15.23</v>
      </c>
      <c r="AK88" s="100">
        <f t="shared" si="40"/>
        <v>18.5</v>
      </c>
      <c r="AL88" s="100">
        <f t="shared" si="41"/>
        <v>3.2699999999999996</v>
      </c>
      <c r="AM88" s="102">
        <f t="shared" si="42"/>
        <v>121.47078135259358</v>
      </c>
    </row>
    <row r="89" spans="1:39" ht="22.5">
      <c r="A89" s="96">
        <v>15</v>
      </c>
      <c r="B89" s="97" t="s">
        <v>43</v>
      </c>
      <c r="C89" s="98">
        <v>723.7</v>
      </c>
      <c r="D89" s="108">
        <v>1.53</v>
      </c>
      <c r="E89" s="100"/>
      <c r="F89" s="101">
        <f>E89-D89</f>
        <v>-1.53</v>
      </c>
      <c r="G89" s="108">
        <v>6.21</v>
      </c>
      <c r="H89" s="100">
        <v>8</v>
      </c>
      <c r="I89" s="100">
        <f t="shared" si="24"/>
        <v>1.79</v>
      </c>
      <c r="J89" s="102">
        <f t="shared" si="25"/>
        <v>128.8244766505636</v>
      </c>
      <c r="K89" s="103">
        <v>5.11</v>
      </c>
      <c r="L89" s="100">
        <v>7.5</v>
      </c>
      <c r="M89" s="100"/>
      <c r="N89" s="100">
        <f t="shared" si="26"/>
        <v>2.3899999999999997</v>
      </c>
      <c r="O89" s="104">
        <f t="shared" si="27"/>
        <v>146.77103718199606</v>
      </c>
      <c r="P89" s="108">
        <v>0.78</v>
      </c>
      <c r="Q89" s="103">
        <v>0.86</v>
      </c>
      <c r="R89" s="109">
        <f>Q89-P89</f>
        <v>0.07999999999999996</v>
      </c>
      <c r="S89" s="108"/>
      <c r="T89" s="100"/>
      <c r="U89" s="109"/>
      <c r="V89" s="103"/>
      <c r="W89" s="100"/>
      <c r="X89" s="101"/>
      <c r="Y89" s="108">
        <v>1.6</v>
      </c>
      <c r="Z89" s="100">
        <v>2.14</v>
      </c>
      <c r="AA89" s="109">
        <f t="shared" si="30"/>
        <v>0.54</v>
      </c>
      <c r="AB89" s="110">
        <f t="shared" si="31"/>
        <v>7.49</v>
      </c>
      <c r="AC89" s="100">
        <f t="shared" si="32"/>
        <v>10.5</v>
      </c>
      <c r="AD89" s="100">
        <f t="shared" si="33"/>
        <v>3.01</v>
      </c>
      <c r="AE89" s="102">
        <f t="shared" si="34"/>
        <v>140.18691588785046</v>
      </c>
      <c r="AF89" s="108">
        <f t="shared" si="35"/>
        <v>12.850000000000001</v>
      </c>
      <c r="AG89" s="100">
        <f t="shared" si="36"/>
        <v>15.5</v>
      </c>
      <c r="AH89" s="100">
        <f t="shared" si="37"/>
        <v>2.6499999999999986</v>
      </c>
      <c r="AI89" s="102">
        <f t="shared" si="38"/>
        <v>120.62256809338521</v>
      </c>
      <c r="AJ89" s="108">
        <f t="shared" si="39"/>
        <v>15.23</v>
      </c>
      <c r="AK89" s="100">
        <f t="shared" si="40"/>
        <v>18.5</v>
      </c>
      <c r="AL89" s="100">
        <f t="shared" si="41"/>
        <v>3.2699999999999996</v>
      </c>
      <c r="AM89" s="102">
        <f t="shared" si="42"/>
        <v>121.47078135259358</v>
      </c>
    </row>
    <row r="90" spans="1:39" ht="12.75">
      <c r="A90" s="96">
        <v>16</v>
      </c>
      <c r="B90" s="111" t="s">
        <v>44</v>
      </c>
      <c r="C90" s="112">
        <v>2495.4</v>
      </c>
      <c r="D90" s="108">
        <v>1.53</v>
      </c>
      <c r="E90" s="100"/>
      <c r="F90" s="101">
        <f>E90-D90</f>
        <v>-1.53</v>
      </c>
      <c r="G90" s="108">
        <v>6.21</v>
      </c>
      <c r="H90" s="100">
        <v>6.21</v>
      </c>
      <c r="I90" s="100">
        <f t="shared" si="24"/>
        <v>0</v>
      </c>
      <c r="J90" s="102">
        <f t="shared" si="25"/>
        <v>100</v>
      </c>
      <c r="K90" s="103">
        <v>5.11</v>
      </c>
      <c r="L90" s="100">
        <v>7.5</v>
      </c>
      <c r="M90" s="100"/>
      <c r="N90" s="100">
        <f t="shared" si="26"/>
        <v>2.3899999999999997</v>
      </c>
      <c r="O90" s="104">
        <f t="shared" si="27"/>
        <v>146.77103718199606</v>
      </c>
      <c r="P90" s="108">
        <v>0.78</v>
      </c>
      <c r="Q90" s="103">
        <v>0.86</v>
      </c>
      <c r="R90" s="109">
        <f>Q90-P90</f>
        <v>0.07999999999999996</v>
      </c>
      <c r="S90" s="108"/>
      <c r="T90" s="100"/>
      <c r="U90" s="109"/>
      <c r="V90" s="103"/>
      <c r="W90" s="100"/>
      <c r="X90" s="101"/>
      <c r="Y90" s="108">
        <v>1.6</v>
      </c>
      <c r="Z90" s="100">
        <v>2.14</v>
      </c>
      <c r="AA90" s="109">
        <f t="shared" si="30"/>
        <v>0.54</v>
      </c>
      <c r="AB90" s="110">
        <f t="shared" si="31"/>
        <v>7.49</v>
      </c>
      <c r="AC90" s="100">
        <f t="shared" si="32"/>
        <v>10.5</v>
      </c>
      <c r="AD90" s="100">
        <f t="shared" si="33"/>
        <v>3.01</v>
      </c>
      <c r="AE90" s="102">
        <f t="shared" si="34"/>
        <v>140.18691588785046</v>
      </c>
      <c r="AF90" s="108">
        <f t="shared" si="35"/>
        <v>12.850000000000001</v>
      </c>
      <c r="AG90" s="100">
        <f t="shared" si="36"/>
        <v>13.71</v>
      </c>
      <c r="AH90" s="100">
        <f t="shared" si="37"/>
        <v>0.8599999999999994</v>
      </c>
      <c r="AI90" s="102">
        <f t="shared" si="38"/>
        <v>106.69260700389106</v>
      </c>
      <c r="AJ90" s="108">
        <f t="shared" si="39"/>
        <v>15.23</v>
      </c>
      <c r="AK90" s="100">
        <f t="shared" si="40"/>
        <v>16.71</v>
      </c>
      <c r="AL90" s="100">
        <f t="shared" si="41"/>
        <v>1.4800000000000004</v>
      </c>
      <c r="AM90" s="102">
        <f t="shared" si="42"/>
        <v>109.7176625082075</v>
      </c>
    </row>
    <row r="91" spans="1:39" ht="12.75">
      <c r="A91" s="96">
        <v>17</v>
      </c>
      <c r="B91" s="111" t="s">
        <v>45</v>
      </c>
      <c r="C91" s="112">
        <v>3600.6</v>
      </c>
      <c r="D91" s="108"/>
      <c r="E91" s="100"/>
      <c r="F91" s="101"/>
      <c r="G91" s="108">
        <v>2.5</v>
      </c>
      <c r="H91" s="100">
        <v>2.5</v>
      </c>
      <c r="I91" s="100">
        <f t="shared" si="24"/>
        <v>0</v>
      </c>
      <c r="J91" s="102">
        <f t="shared" si="25"/>
        <v>100</v>
      </c>
      <c r="K91" s="103">
        <v>4.45</v>
      </c>
      <c r="L91" s="100">
        <v>5</v>
      </c>
      <c r="M91" s="100">
        <v>0.2</v>
      </c>
      <c r="N91" s="100">
        <f t="shared" si="26"/>
        <v>0.5499999999999998</v>
      </c>
      <c r="O91" s="104">
        <f t="shared" si="27"/>
        <v>112.35955056179773</v>
      </c>
      <c r="P91" s="108"/>
      <c r="Q91" s="103"/>
      <c r="R91" s="113"/>
      <c r="S91" s="108">
        <v>0.53</v>
      </c>
      <c r="T91" s="100">
        <v>0.58</v>
      </c>
      <c r="U91" s="109">
        <f>T91-S91</f>
        <v>0.04999999999999993</v>
      </c>
      <c r="V91" s="103">
        <v>2.69</v>
      </c>
      <c r="W91" s="100">
        <v>2.69</v>
      </c>
      <c r="X91" s="101">
        <f aca="true" t="shared" si="43" ref="X91:X103">W91-V91</f>
        <v>0</v>
      </c>
      <c r="Y91" s="108">
        <v>1.02</v>
      </c>
      <c r="Z91" s="100">
        <v>2.14</v>
      </c>
      <c r="AA91" s="109">
        <f t="shared" si="30"/>
        <v>1.12</v>
      </c>
      <c r="AB91" s="110">
        <f t="shared" si="31"/>
        <v>8.69</v>
      </c>
      <c r="AC91" s="100">
        <f t="shared" si="32"/>
        <v>10.41</v>
      </c>
      <c r="AD91" s="100">
        <f t="shared" si="33"/>
        <v>1.7200000000000006</v>
      </c>
      <c r="AE91" s="102">
        <f t="shared" si="34"/>
        <v>119.79286536248563</v>
      </c>
      <c r="AF91" s="108">
        <f t="shared" si="35"/>
        <v>6.95</v>
      </c>
      <c r="AG91" s="100">
        <f t="shared" si="36"/>
        <v>7.5</v>
      </c>
      <c r="AH91" s="100">
        <f t="shared" si="37"/>
        <v>0.5499999999999998</v>
      </c>
      <c r="AI91" s="102">
        <f t="shared" si="38"/>
        <v>107.91366906474819</v>
      </c>
      <c r="AJ91" s="108">
        <f t="shared" si="39"/>
        <v>11.19</v>
      </c>
      <c r="AK91" s="100">
        <f t="shared" si="40"/>
        <v>12.91</v>
      </c>
      <c r="AL91" s="100">
        <f t="shared" si="41"/>
        <v>1.7200000000000006</v>
      </c>
      <c r="AM91" s="102">
        <f t="shared" si="42"/>
        <v>115.37086684539769</v>
      </c>
    </row>
    <row r="92" spans="1:39" ht="12.75">
      <c r="A92" s="201">
        <v>18</v>
      </c>
      <c r="B92" s="111" t="s">
        <v>46</v>
      </c>
      <c r="C92" s="202">
        <v>4425.34</v>
      </c>
      <c r="D92" s="108"/>
      <c r="E92" s="100"/>
      <c r="F92" s="101"/>
      <c r="G92" s="108">
        <v>1.54</v>
      </c>
      <c r="H92" s="100">
        <v>2.5</v>
      </c>
      <c r="I92" s="100">
        <f t="shared" si="24"/>
        <v>0.96</v>
      </c>
      <c r="J92" s="102">
        <f t="shared" si="25"/>
        <v>162.33766233766232</v>
      </c>
      <c r="K92" s="103">
        <v>4.45</v>
      </c>
      <c r="L92" s="100">
        <v>5.2</v>
      </c>
      <c r="M92" s="100">
        <v>0.2</v>
      </c>
      <c r="N92" s="100">
        <f t="shared" si="26"/>
        <v>0.75</v>
      </c>
      <c r="O92" s="104">
        <f t="shared" si="27"/>
        <v>116.85393258426966</v>
      </c>
      <c r="P92" s="108"/>
      <c r="Q92" s="103"/>
      <c r="R92" s="113"/>
      <c r="S92" s="108">
        <v>0.53</v>
      </c>
      <c r="T92" s="100">
        <v>0.58</v>
      </c>
      <c r="U92" s="109">
        <f>T92-S92</f>
        <v>0.04999999999999993</v>
      </c>
      <c r="V92" s="103">
        <v>0.5</v>
      </c>
      <c r="W92" s="103">
        <v>0.5</v>
      </c>
      <c r="X92" s="101">
        <f t="shared" si="43"/>
        <v>0</v>
      </c>
      <c r="Y92" s="108">
        <v>1.02</v>
      </c>
      <c r="Z92" s="100">
        <v>2.14</v>
      </c>
      <c r="AA92" s="109">
        <f t="shared" si="30"/>
        <v>1.12</v>
      </c>
      <c r="AB92" s="110">
        <f t="shared" si="31"/>
        <v>6.5</v>
      </c>
      <c r="AC92" s="100">
        <f t="shared" si="32"/>
        <v>8.42</v>
      </c>
      <c r="AD92" s="100">
        <f t="shared" si="33"/>
        <v>1.92</v>
      </c>
      <c r="AE92" s="102">
        <f t="shared" si="34"/>
        <v>129.53846153846155</v>
      </c>
      <c r="AF92" s="108">
        <f t="shared" si="35"/>
        <v>5.99</v>
      </c>
      <c r="AG92" s="100">
        <f t="shared" si="36"/>
        <v>7.7</v>
      </c>
      <c r="AH92" s="100">
        <f t="shared" si="37"/>
        <v>1.71</v>
      </c>
      <c r="AI92" s="102">
        <f t="shared" si="38"/>
        <v>128.54757929883138</v>
      </c>
      <c r="AJ92" s="108">
        <f t="shared" si="39"/>
        <v>8.040000000000001</v>
      </c>
      <c r="AK92" s="100">
        <f t="shared" si="40"/>
        <v>10.92</v>
      </c>
      <c r="AL92" s="100">
        <f t="shared" si="41"/>
        <v>2.879999999999999</v>
      </c>
      <c r="AM92" s="102">
        <f t="shared" si="42"/>
        <v>135.82089552238804</v>
      </c>
    </row>
    <row r="93" spans="1:39" ht="12.75">
      <c r="A93" s="201"/>
      <c r="B93" s="111" t="s">
        <v>47</v>
      </c>
      <c r="C93" s="203"/>
      <c r="D93" s="108"/>
      <c r="E93" s="100"/>
      <c r="F93" s="101"/>
      <c r="G93" s="108">
        <v>1.54</v>
      </c>
      <c r="H93" s="100">
        <v>2.5</v>
      </c>
      <c r="I93" s="100">
        <f t="shared" si="24"/>
        <v>0.96</v>
      </c>
      <c r="J93" s="102">
        <f t="shared" si="25"/>
        <v>162.33766233766232</v>
      </c>
      <c r="K93" s="103">
        <v>4.45</v>
      </c>
      <c r="L93" s="100">
        <v>5.2</v>
      </c>
      <c r="M93" s="100">
        <v>0.2</v>
      </c>
      <c r="N93" s="100">
        <f t="shared" si="26"/>
        <v>0.75</v>
      </c>
      <c r="O93" s="104">
        <f t="shared" si="27"/>
        <v>116.85393258426966</v>
      </c>
      <c r="P93" s="108"/>
      <c r="Q93" s="103"/>
      <c r="R93" s="113"/>
      <c r="S93" s="108"/>
      <c r="T93" s="100"/>
      <c r="U93" s="109"/>
      <c r="V93" s="103">
        <v>1</v>
      </c>
      <c r="W93" s="103">
        <v>1</v>
      </c>
      <c r="X93" s="101">
        <f t="shared" si="43"/>
        <v>0</v>
      </c>
      <c r="Y93" s="108">
        <v>1.02</v>
      </c>
      <c r="Z93" s="100">
        <v>2.14</v>
      </c>
      <c r="AA93" s="109">
        <f t="shared" si="30"/>
        <v>1.12</v>
      </c>
      <c r="AB93" s="110">
        <f t="shared" si="31"/>
        <v>6.470000000000001</v>
      </c>
      <c r="AC93" s="100">
        <f t="shared" si="32"/>
        <v>8.34</v>
      </c>
      <c r="AD93" s="100">
        <f t="shared" si="33"/>
        <v>1.8699999999999992</v>
      </c>
      <c r="AE93" s="102">
        <f t="shared" si="34"/>
        <v>128.90262751159193</v>
      </c>
      <c r="AF93" s="108">
        <f t="shared" si="35"/>
        <v>5.99</v>
      </c>
      <c r="AG93" s="100">
        <f t="shared" si="36"/>
        <v>7.7</v>
      </c>
      <c r="AH93" s="100">
        <f t="shared" si="37"/>
        <v>1.71</v>
      </c>
      <c r="AI93" s="102">
        <f t="shared" si="38"/>
        <v>128.54757929883138</v>
      </c>
      <c r="AJ93" s="108">
        <f t="shared" si="39"/>
        <v>8.01</v>
      </c>
      <c r="AK93" s="100">
        <f t="shared" si="40"/>
        <v>10.84</v>
      </c>
      <c r="AL93" s="100">
        <f t="shared" si="41"/>
        <v>2.83</v>
      </c>
      <c r="AM93" s="102">
        <f t="shared" si="42"/>
        <v>135.33083645443196</v>
      </c>
    </row>
    <row r="94" spans="1:39" ht="22.5">
      <c r="A94" s="201"/>
      <c r="B94" s="111" t="s">
        <v>48</v>
      </c>
      <c r="C94" s="204"/>
      <c r="D94" s="108"/>
      <c r="E94" s="100"/>
      <c r="F94" s="101"/>
      <c r="G94" s="108">
        <v>1.54</v>
      </c>
      <c r="H94" s="100">
        <v>2.5</v>
      </c>
      <c r="I94" s="100">
        <f t="shared" si="24"/>
        <v>0.96</v>
      </c>
      <c r="J94" s="102">
        <f t="shared" si="25"/>
        <v>162.33766233766232</v>
      </c>
      <c r="K94" s="103">
        <v>4.45</v>
      </c>
      <c r="L94" s="100">
        <v>5.2</v>
      </c>
      <c r="M94" s="100">
        <v>0.2</v>
      </c>
      <c r="N94" s="100">
        <f t="shared" si="26"/>
        <v>0.75</v>
      </c>
      <c r="O94" s="104">
        <f t="shared" si="27"/>
        <v>116.85393258426966</v>
      </c>
      <c r="P94" s="108"/>
      <c r="Q94" s="103"/>
      <c r="R94" s="113"/>
      <c r="S94" s="108"/>
      <c r="T94" s="100"/>
      <c r="U94" s="109"/>
      <c r="V94" s="103">
        <v>1.85</v>
      </c>
      <c r="W94" s="103">
        <v>1.85</v>
      </c>
      <c r="X94" s="101">
        <f t="shared" si="43"/>
        <v>0</v>
      </c>
      <c r="Y94" s="108">
        <v>1.02</v>
      </c>
      <c r="Z94" s="100">
        <v>2.14</v>
      </c>
      <c r="AA94" s="109">
        <f t="shared" si="30"/>
        <v>1.12</v>
      </c>
      <c r="AB94" s="110">
        <f t="shared" si="31"/>
        <v>7.32</v>
      </c>
      <c r="AC94" s="100">
        <f t="shared" si="32"/>
        <v>9.190000000000001</v>
      </c>
      <c r="AD94" s="100">
        <f t="shared" si="33"/>
        <v>1.870000000000001</v>
      </c>
      <c r="AE94" s="102">
        <f t="shared" si="34"/>
        <v>125.54644808743171</v>
      </c>
      <c r="AF94" s="108">
        <f t="shared" si="35"/>
        <v>5.99</v>
      </c>
      <c r="AG94" s="100">
        <f t="shared" si="36"/>
        <v>7.7</v>
      </c>
      <c r="AH94" s="100">
        <f t="shared" si="37"/>
        <v>1.71</v>
      </c>
      <c r="AI94" s="102">
        <f t="shared" si="38"/>
        <v>128.54757929883138</v>
      </c>
      <c r="AJ94" s="108">
        <f t="shared" si="39"/>
        <v>8.86</v>
      </c>
      <c r="AK94" s="100">
        <f t="shared" si="40"/>
        <v>11.690000000000001</v>
      </c>
      <c r="AL94" s="100">
        <f t="shared" si="41"/>
        <v>2.830000000000002</v>
      </c>
      <c r="AM94" s="102">
        <f t="shared" si="42"/>
        <v>131.94130925507903</v>
      </c>
    </row>
    <row r="95" spans="1:39" ht="12.75">
      <c r="A95" s="201">
        <v>19</v>
      </c>
      <c r="B95" s="111" t="s">
        <v>49</v>
      </c>
      <c r="C95" s="202">
        <v>4164.4</v>
      </c>
      <c r="D95" s="108"/>
      <c r="E95" s="100"/>
      <c r="F95" s="101"/>
      <c r="G95" s="108">
        <v>3</v>
      </c>
      <c r="H95" s="100">
        <v>2.5</v>
      </c>
      <c r="I95" s="100">
        <f t="shared" si="24"/>
        <v>-0.5</v>
      </c>
      <c r="J95" s="102">
        <f t="shared" si="25"/>
        <v>83.33333333333334</v>
      </c>
      <c r="K95" s="103">
        <v>4.45</v>
      </c>
      <c r="L95" s="100">
        <v>5.2</v>
      </c>
      <c r="M95" s="100">
        <v>0.2</v>
      </c>
      <c r="N95" s="100">
        <f t="shared" si="26"/>
        <v>0.75</v>
      </c>
      <c r="O95" s="104">
        <f t="shared" si="27"/>
        <v>116.85393258426966</v>
      </c>
      <c r="P95" s="108"/>
      <c r="Q95" s="103"/>
      <c r="R95" s="113"/>
      <c r="S95" s="108">
        <v>0.53</v>
      </c>
      <c r="T95" s="100">
        <v>0.58</v>
      </c>
      <c r="U95" s="109">
        <f aca="true" t="shared" si="44" ref="U95:U101">T95-S95</f>
        <v>0.04999999999999993</v>
      </c>
      <c r="V95" s="103">
        <v>0.5</v>
      </c>
      <c r="W95" s="103">
        <v>0.5</v>
      </c>
      <c r="X95" s="101">
        <f t="shared" si="43"/>
        <v>0</v>
      </c>
      <c r="Y95" s="108">
        <v>1.02</v>
      </c>
      <c r="Z95" s="100">
        <v>2.14</v>
      </c>
      <c r="AA95" s="109">
        <f t="shared" si="30"/>
        <v>1.12</v>
      </c>
      <c r="AB95" s="110">
        <f t="shared" si="31"/>
        <v>6.5</v>
      </c>
      <c r="AC95" s="100">
        <f t="shared" si="32"/>
        <v>8.42</v>
      </c>
      <c r="AD95" s="100">
        <f t="shared" si="33"/>
        <v>1.92</v>
      </c>
      <c r="AE95" s="102">
        <f t="shared" si="34"/>
        <v>129.53846153846155</v>
      </c>
      <c r="AF95" s="108">
        <f t="shared" si="35"/>
        <v>7.45</v>
      </c>
      <c r="AG95" s="100">
        <f t="shared" si="36"/>
        <v>7.7</v>
      </c>
      <c r="AH95" s="100">
        <f t="shared" si="37"/>
        <v>0.25</v>
      </c>
      <c r="AI95" s="102">
        <f t="shared" si="38"/>
        <v>103.35570469798658</v>
      </c>
      <c r="AJ95" s="108">
        <f t="shared" si="39"/>
        <v>9.5</v>
      </c>
      <c r="AK95" s="100">
        <f t="shared" si="40"/>
        <v>10.92</v>
      </c>
      <c r="AL95" s="100">
        <f t="shared" si="41"/>
        <v>1.42</v>
      </c>
      <c r="AM95" s="102">
        <f t="shared" si="42"/>
        <v>114.94736842105262</v>
      </c>
    </row>
    <row r="96" spans="1:39" ht="12.75">
      <c r="A96" s="201"/>
      <c r="B96" s="111" t="s">
        <v>50</v>
      </c>
      <c r="C96" s="203"/>
      <c r="D96" s="108"/>
      <c r="E96" s="100"/>
      <c r="F96" s="101"/>
      <c r="G96" s="108">
        <v>3</v>
      </c>
      <c r="H96" s="100">
        <v>2.5</v>
      </c>
      <c r="I96" s="100">
        <f t="shared" si="24"/>
        <v>-0.5</v>
      </c>
      <c r="J96" s="102">
        <f t="shared" si="25"/>
        <v>83.33333333333334</v>
      </c>
      <c r="K96" s="103">
        <v>4.45</v>
      </c>
      <c r="L96" s="100">
        <v>5.2</v>
      </c>
      <c r="M96" s="100">
        <v>0.2</v>
      </c>
      <c r="N96" s="100">
        <f t="shared" si="26"/>
        <v>0.75</v>
      </c>
      <c r="O96" s="104">
        <f t="shared" si="27"/>
        <v>116.85393258426966</v>
      </c>
      <c r="P96" s="108"/>
      <c r="Q96" s="103"/>
      <c r="R96" s="113"/>
      <c r="S96" s="108">
        <v>0.53</v>
      </c>
      <c r="T96" s="100">
        <v>0.58</v>
      </c>
      <c r="U96" s="109">
        <f t="shared" si="44"/>
        <v>0.04999999999999993</v>
      </c>
      <c r="V96" s="103">
        <v>1</v>
      </c>
      <c r="W96" s="103">
        <v>1</v>
      </c>
      <c r="X96" s="101">
        <f t="shared" si="43"/>
        <v>0</v>
      </c>
      <c r="Y96" s="108">
        <v>1.02</v>
      </c>
      <c r="Z96" s="100">
        <v>2.14</v>
      </c>
      <c r="AA96" s="109">
        <f t="shared" si="30"/>
        <v>1.12</v>
      </c>
      <c r="AB96" s="110">
        <f t="shared" si="31"/>
        <v>7</v>
      </c>
      <c r="AC96" s="100">
        <f t="shared" si="32"/>
        <v>8.92</v>
      </c>
      <c r="AD96" s="100">
        <f t="shared" si="33"/>
        <v>1.92</v>
      </c>
      <c r="AE96" s="102">
        <f t="shared" si="34"/>
        <v>127.42857142857143</v>
      </c>
      <c r="AF96" s="108">
        <f t="shared" si="35"/>
        <v>7.45</v>
      </c>
      <c r="AG96" s="100">
        <f t="shared" si="36"/>
        <v>7.7</v>
      </c>
      <c r="AH96" s="100">
        <f t="shared" si="37"/>
        <v>0.25</v>
      </c>
      <c r="AI96" s="102">
        <f t="shared" si="38"/>
        <v>103.35570469798658</v>
      </c>
      <c r="AJ96" s="108">
        <f t="shared" si="39"/>
        <v>10</v>
      </c>
      <c r="AK96" s="100">
        <f t="shared" si="40"/>
        <v>11.42</v>
      </c>
      <c r="AL96" s="100">
        <f t="shared" si="41"/>
        <v>1.42</v>
      </c>
      <c r="AM96" s="102">
        <f t="shared" si="42"/>
        <v>114.19999999999999</v>
      </c>
    </row>
    <row r="97" spans="1:39" ht="22.5">
      <c r="A97" s="201"/>
      <c r="B97" s="111" t="s">
        <v>51</v>
      </c>
      <c r="C97" s="204"/>
      <c r="D97" s="108"/>
      <c r="E97" s="100"/>
      <c r="F97" s="101"/>
      <c r="G97" s="108">
        <v>3</v>
      </c>
      <c r="H97" s="100">
        <v>2.5</v>
      </c>
      <c r="I97" s="100">
        <f t="shared" si="24"/>
        <v>-0.5</v>
      </c>
      <c r="J97" s="102">
        <f t="shared" si="25"/>
        <v>83.33333333333334</v>
      </c>
      <c r="K97" s="103">
        <v>4.45</v>
      </c>
      <c r="L97" s="100">
        <v>5.2</v>
      </c>
      <c r="M97" s="100">
        <v>0.2</v>
      </c>
      <c r="N97" s="100">
        <f t="shared" si="26"/>
        <v>0.75</v>
      </c>
      <c r="O97" s="104">
        <f t="shared" si="27"/>
        <v>116.85393258426966</v>
      </c>
      <c r="P97" s="108"/>
      <c r="Q97" s="103"/>
      <c r="R97" s="113"/>
      <c r="S97" s="108">
        <v>0.53</v>
      </c>
      <c r="T97" s="100">
        <v>0.58</v>
      </c>
      <c r="U97" s="109">
        <f t="shared" si="44"/>
        <v>0.04999999999999993</v>
      </c>
      <c r="V97" s="103">
        <v>1.85</v>
      </c>
      <c r="W97" s="103">
        <v>1.85</v>
      </c>
      <c r="X97" s="101">
        <f t="shared" si="43"/>
        <v>0</v>
      </c>
      <c r="Y97" s="108">
        <v>1.02</v>
      </c>
      <c r="Z97" s="100">
        <v>2.14</v>
      </c>
      <c r="AA97" s="109">
        <f t="shared" si="30"/>
        <v>1.12</v>
      </c>
      <c r="AB97" s="110">
        <f t="shared" si="31"/>
        <v>7.85</v>
      </c>
      <c r="AC97" s="100">
        <f t="shared" si="32"/>
        <v>9.770000000000001</v>
      </c>
      <c r="AD97" s="100">
        <f t="shared" si="33"/>
        <v>1.9200000000000017</v>
      </c>
      <c r="AE97" s="102">
        <f t="shared" si="34"/>
        <v>124.45859872611467</v>
      </c>
      <c r="AF97" s="108">
        <f t="shared" si="35"/>
        <v>7.45</v>
      </c>
      <c r="AG97" s="100">
        <f t="shared" si="36"/>
        <v>7.7</v>
      </c>
      <c r="AH97" s="100">
        <f t="shared" si="37"/>
        <v>0.25</v>
      </c>
      <c r="AI97" s="102">
        <f t="shared" si="38"/>
        <v>103.35570469798658</v>
      </c>
      <c r="AJ97" s="108">
        <f t="shared" si="39"/>
        <v>10.85</v>
      </c>
      <c r="AK97" s="100">
        <f t="shared" si="40"/>
        <v>12.27</v>
      </c>
      <c r="AL97" s="100">
        <f t="shared" si="41"/>
        <v>1.42</v>
      </c>
      <c r="AM97" s="102">
        <f t="shared" si="42"/>
        <v>113.08755760368663</v>
      </c>
    </row>
    <row r="98" spans="1:39" ht="22.5">
      <c r="A98" s="201">
        <v>20</v>
      </c>
      <c r="B98" s="111" t="s">
        <v>52</v>
      </c>
      <c r="C98" s="202">
        <v>9122.9</v>
      </c>
      <c r="D98" s="108"/>
      <c r="E98" s="100"/>
      <c r="F98" s="101"/>
      <c r="G98" s="108">
        <v>1.5</v>
      </c>
      <c r="H98" s="100">
        <v>2.5</v>
      </c>
      <c r="I98" s="100">
        <f t="shared" si="24"/>
        <v>1</v>
      </c>
      <c r="J98" s="102">
        <f t="shared" si="25"/>
        <v>166.66666666666669</v>
      </c>
      <c r="K98" s="103">
        <v>6.75</v>
      </c>
      <c r="L98" s="100">
        <v>6.1</v>
      </c>
      <c r="M98" s="100">
        <v>0.1</v>
      </c>
      <c r="N98" s="100">
        <f t="shared" si="26"/>
        <v>-0.6500000000000004</v>
      </c>
      <c r="O98" s="104">
        <f t="shared" si="27"/>
        <v>90.37037037037037</v>
      </c>
      <c r="P98" s="108"/>
      <c r="Q98" s="103"/>
      <c r="R98" s="113"/>
      <c r="S98" s="108">
        <v>0.53</v>
      </c>
      <c r="T98" s="100">
        <v>0.58</v>
      </c>
      <c r="U98" s="109">
        <f t="shared" si="44"/>
        <v>0.04999999999999993</v>
      </c>
      <c r="V98" s="103">
        <v>1.51</v>
      </c>
      <c r="W98" s="100">
        <v>1.66</v>
      </c>
      <c r="X98" s="101">
        <f t="shared" si="43"/>
        <v>0.1499999999999999</v>
      </c>
      <c r="Y98" s="108">
        <v>1.6</v>
      </c>
      <c r="Z98" s="100">
        <v>2.14</v>
      </c>
      <c r="AA98" s="109">
        <f t="shared" si="30"/>
        <v>0.54</v>
      </c>
      <c r="AB98" s="110">
        <f t="shared" si="31"/>
        <v>10.39</v>
      </c>
      <c r="AC98" s="100">
        <f t="shared" si="32"/>
        <v>10.48</v>
      </c>
      <c r="AD98" s="100">
        <f t="shared" si="33"/>
        <v>0.08999999999999986</v>
      </c>
      <c r="AE98" s="102">
        <f t="shared" si="34"/>
        <v>100.86621751684312</v>
      </c>
      <c r="AF98" s="108">
        <f t="shared" si="35"/>
        <v>8.25</v>
      </c>
      <c r="AG98" s="100">
        <f t="shared" si="36"/>
        <v>8.6</v>
      </c>
      <c r="AH98" s="100">
        <f t="shared" si="37"/>
        <v>0.34999999999999964</v>
      </c>
      <c r="AI98" s="102">
        <f t="shared" si="38"/>
        <v>104.24242424242425</v>
      </c>
      <c r="AJ98" s="108">
        <f t="shared" si="39"/>
        <v>11.889999999999999</v>
      </c>
      <c r="AK98" s="100">
        <f t="shared" si="40"/>
        <v>12.98</v>
      </c>
      <c r="AL98" s="100">
        <f t="shared" si="41"/>
        <v>1.0900000000000016</v>
      </c>
      <c r="AM98" s="102">
        <f t="shared" si="42"/>
        <v>109.16736753574435</v>
      </c>
    </row>
    <row r="99" spans="1:39" ht="22.5">
      <c r="A99" s="201"/>
      <c r="B99" s="111" t="s">
        <v>53</v>
      </c>
      <c r="C99" s="203"/>
      <c r="D99" s="108"/>
      <c r="E99" s="100"/>
      <c r="F99" s="101"/>
      <c r="G99" s="108">
        <v>1.5</v>
      </c>
      <c r="H99" s="100">
        <v>2.5</v>
      </c>
      <c r="I99" s="100">
        <f t="shared" si="24"/>
        <v>1</v>
      </c>
      <c r="J99" s="102">
        <f t="shared" si="25"/>
        <v>166.66666666666669</v>
      </c>
      <c r="K99" s="103">
        <v>6.75</v>
      </c>
      <c r="L99" s="100">
        <v>6.1</v>
      </c>
      <c r="M99" s="100">
        <v>0.1</v>
      </c>
      <c r="N99" s="100">
        <f t="shared" si="26"/>
        <v>-0.6500000000000004</v>
      </c>
      <c r="O99" s="104">
        <f t="shared" si="27"/>
        <v>90.37037037037037</v>
      </c>
      <c r="P99" s="108"/>
      <c r="Q99" s="103"/>
      <c r="R99" s="113"/>
      <c r="S99" s="108">
        <v>0.53</v>
      </c>
      <c r="T99" s="100">
        <v>0.58</v>
      </c>
      <c r="U99" s="109">
        <f t="shared" si="44"/>
        <v>0.04999999999999993</v>
      </c>
      <c r="V99" s="103">
        <v>2.12</v>
      </c>
      <c r="W99" s="100">
        <v>2.32</v>
      </c>
      <c r="X99" s="101">
        <f t="shared" si="43"/>
        <v>0.19999999999999973</v>
      </c>
      <c r="Y99" s="108">
        <v>1.6</v>
      </c>
      <c r="Z99" s="100">
        <v>2.14</v>
      </c>
      <c r="AA99" s="109">
        <f t="shared" si="30"/>
        <v>0.54</v>
      </c>
      <c r="AB99" s="110">
        <f t="shared" si="31"/>
        <v>11</v>
      </c>
      <c r="AC99" s="100">
        <f t="shared" si="32"/>
        <v>11.14</v>
      </c>
      <c r="AD99" s="100">
        <f t="shared" si="33"/>
        <v>0.14000000000000057</v>
      </c>
      <c r="AE99" s="102">
        <f t="shared" si="34"/>
        <v>101.27272727272727</v>
      </c>
      <c r="AF99" s="108">
        <f t="shared" si="35"/>
        <v>8.25</v>
      </c>
      <c r="AG99" s="100">
        <f t="shared" si="36"/>
        <v>8.6</v>
      </c>
      <c r="AH99" s="100">
        <f t="shared" si="37"/>
        <v>0.34999999999999964</v>
      </c>
      <c r="AI99" s="102">
        <f t="shared" si="38"/>
        <v>104.24242424242425</v>
      </c>
      <c r="AJ99" s="108">
        <f t="shared" si="39"/>
        <v>12.499999999999998</v>
      </c>
      <c r="AK99" s="100">
        <f t="shared" si="40"/>
        <v>13.64</v>
      </c>
      <c r="AL99" s="100">
        <f t="shared" si="41"/>
        <v>1.1400000000000023</v>
      </c>
      <c r="AM99" s="102">
        <f t="shared" si="42"/>
        <v>109.12000000000002</v>
      </c>
    </row>
    <row r="100" spans="1:39" ht="22.5">
      <c r="A100" s="201"/>
      <c r="B100" s="111" t="s">
        <v>54</v>
      </c>
      <c r="C100" s="204"/>
      <c r="D100" s="108"/>
      <c r="E100" s="100"/>
      <c r="F100" s="101"/>
      <c r="G100" s="108">
        <v>1.5</v>
      </c>
      <c r="H100" s="100">
        <v>2.5</v>
      </c>
      <c r="I100" s="100">
        <f t="shared" si="24"/>
        <v>1</v>
      </c>
      <c r="J100" s="102">
        <f t="shared" si="25"/>
        <v>166.66666666666669</v>
      </c>
      <c r="K100" s="103">
        <v>6.75</v>
      </c>
      <c r="L100" s="100">
        <v>6.1</v>
      </c>
      <c r="M100" s="100">
        <v>0.1</v>
      </c>
      <c r="N100" s="100">
        <f t="shared" si="26"/>
        <v>-0.6500000000000004</v>
      </c>
      <c r="O100" s="104">
        <f t="shared" si="27"/>
        <v>90.37037037037037</v>
      </c>
      <c r="P100" s="108"/>
      <c r="Q100" s="103"/>
      <c r="R100" s="113"/>
      <c r="S100" s="108">
        <v>0.53</v>
      </c>
      <c r="T100" s="100">
        <v>0.58</v>
      </c>
      <c r="U100" s="109">
        <f t="shared" si="44"/>
        <v>0.04999999999999993</v>
      </c>
      <c r="V100" s="103">
        <v>3.02</v>
      </c>
      <c r="W100" s="100">
        <v>3.31</v>
      </c>
      <c r="X100" s="101">
        <f t="shared" si="43"/>
        <v>0.29000000000000004</v>
      </c>
      <c r="Y100" s="108">
        <v>1.6</v>
      </c>
      <c r="Z100" s="100">
        <v>2.14</v>
      </c>
      <c r="AA100" s="109">
        <f t="shared" si="30"/>
        <v>0.54</v>
      </c>
      <c r="AB100" s="110">
        <f t="shared" si="31"/>
        <v>11.9</v>
      </c>
      <c r="AC100" s="100">
        <f t="shared" si="32"/>
        <v>12.13</v>
      </c>
      <c r="AD100" s="100">
        <f t="shared" si="33"/>
        <v>0.23000000000000043</v>
      </c>
      <c r="AE100" s="102">
        <f t="shared" si="34"/>
        <v>101.9327731092437</v>
      </c>
      <c r="AF100" s="108">
        <f t="shared" si="35"/>
        <v>8.25</v>
      </c>
      <c r="AG100" s="100">
        <f t="shared" si="36"/>
        <v>8.6</v>
      </c>
      <c r="AH100" s="100">
        <f t="shared" si="37"/>
        <v>0.34999999999999964</v>
      </c>
      <c r="AI100" s="102">
        <f t="shared" si="38"/>
        <v>104.24242424242425</v>
      </c>
      <c r="AJ100" s="108">
        <f t="shared" si="39"/>
        <v>13.399999999999999</v>
      </c>
      <c r="AK100" s="100">
        <f t="shared" si="40"/>
        <v>14.63</v>
      </c>
      <c r="AL100" s="100">
        <f t="shared" si="41"/>
        <v>1.2300000000000022</v>
      </c>
      <c r="AM100" s="102">
        <f t="shared" si="42"/>
        <v>109.17910447761197</v>
      </c>
    </row>
    <row r="101" spans="1:39" ht="22.5">
      <c r="A101" s="96">
        <v>21</v>
      </c>
      <c r="B101" s="97" t="s">
        <v>55</v>
      </c>
      <c r="C101" s="98">
        <v>4025.6</v>
      </c>
      <c r="D101" s="108">
        <v>1.53</v>
      </c>
      <c r="E101" s="100"/>
      <c r="F101" s="101">
        <f aca="true" t="shared" si="45" ref="F101:F107">E101-D101</f>
        <v>-1.53</v>
      </c>
      <c r="G101" s="108">
        <v>3.81</v>
      </c>
      <c r="H101" s="100">
        <v>4.5</v>
      </c>
      <c r="I101" s="100">
        <f t="shared" si="24"/>
        <v>0.69</v>
      </c>
      <c r="J101" s="102">
        <f t="shared" si="25"/>
        <v>118.11023622047243</v>
      </c>
      <c r="K101" s="103">
        <v>5</v>
      </c>
      <c r="L101" s="100">
        <v>6.1</v>
      </c>
      <c r="M101" s="100">
        <v>0.1</v>
      </c>
      <c r="N101" s="100">
        <f t="shared" si="26"/>
        <v>1.0999999999999996</v>
      </c>
      <c r="O101" s="104">
        <f t="shared" si="27"/>
        <v>122</v>
      </c>
      <c r="P101" s="108"/>
      <c r="Q101" s="103"/>
      <c r="R101" s="113"/>
      <c r="S101" s="108">
        <v>0.53</v>
      </c>
      <c r="T101" s="100">
        <v>0.58</v>
      </c>
      <c r="U101" s="109">
        <f t="shared" si="44"/>
        <v>0.04999999999999993</v>
      </c>
      <c r="V101" s="103">
        <v>1.79</v>
      </c>
      <c r="W101" s="100">
        <v>1.96</v>
      </c>
      <c r="X101" s="101">
        <f t="shared" si="43"/>
        <v>0.16999999999999993</v>
      </c>
      <c r="Y101" s="108">
        <v>1.6</v>
      </c>
      <c r="Z101" s="100">
        <v>2.14</v>
      </c>
      <c r="AA101" s="109">
        <f t="shared" si="30"/>
        <v>0.54</v>
      </c>
      <c r="AB101" s="110">
        <f t="shared" si="31"/>
        <v>8.92</v>
      </c>
      <c r="AC101" s="100">
        <f t="shared" si="32"/>
        <v>10.780000000000001</v>
      </c>
      <c r="AD101" s="100">
        <f t="shared" si="33"/>
        <v>1.8600000000000012</v>
      </c>
      <c r="AE101" s="102">
        <f t="shared" si="34"/>
        <v>120.85201793721974</v>
      </c>
      <c r="AF101" s="108">
        <f t="shared" si="35"/>
        <v>10.34</v>
      </c>
      <c r="AG101" s="100">
        <f t="shared" si="36"/>
        <v>10.6</v>
      </c>
      <c r="AH101" s="100">
        <f t="shared" si="37"/>
        <v>0.2599999999999998</v>
      </c>
      <c r="AI101" s="102">
        <f t="shared" si="38"/>
        <v>102.51450676982591</v>
      </c>
      <c r="AJ101" s="108">
        <f t="shared" si="39"/>
        <v>14.26</v>
      </c>
      <c r="AK101" s="100">
        <f t="shared" si="40"/>
        <v>15.280000000000001</v>
      </c>
      <c r="AL101" s="100">
        <f t="shared" si="41"/>
        <v>1.0200000000000014</v>
      </c>
      <c r="AM101" s="102">
        <f t="shared" si="42"/>
        <v>107.15287517531557</v>
      </c>
    </row>
    <row r="102" spans="1:39" ht="22.5">
      <c r="A102" s="96">
        <v>22</v>
      </c>
      <c r="B102" s="97" t="s">
        <v>56</v>
      </c>
      <c r="C102" s="98">
        <v>3214.15</v>
      </c>
      <c r="D102" s="108">
        <v>1.53</v>
      </c>
      <c r="E102" s="100"/>
      <c r="F102" s="101">
        <f t="shared" si="45"/>
        <v>-1.53</v>
      </c>
      <c r="G102" s="108">
        <v>3.81</v>
      </c>
      <c r="H102" s="100">
        <v>4.5</v>
      </c>
      <c r="I102" s="100">
        <f t="shared" si="24"/>
        <v>0.69</v>
      </c>
      <c r="J102" s="102">
        <f t="shared" si="25"/>
        <v>118.11023622047243</v>
      </c>
      <c r="K102" s="103">
        <v>5</v>
      </c>
      <c r="L102" s="100">
        <v>6.1</v>
      </c>
      <c r="M102" s="100">
        <v>0.1</v>
      </c>
      <c r="N102" s="100">
        <f t="shared" si="26"/>
        <v>1.0999999999999996</v>
      </c>
      <c r="O102" s="104">
        <f t="shared" si="27"/>
        <v>122</v>
      </c>
      <c r="P102" s="108"/>
      <c r="Q102" s="103"/>
      <c r="R102" s="113"/>
      <c r="S102" s="108"/>
      <c r="T102" s="100"/>
      <c r="U102" s="109"/>
      <c r="V102" s="103">
        <v>2.34</v>
      </c>
      <c r="W102" s="100">
        <v>2.45</v>
      </c>
      <c r="X102" s="101">
        <f t="shared" si="43"/>
        <v>0.11000000000000032</v>
      </c>
      <c r="Y102" s="108">
        <v>1.6</v>
      </c>
      <c r="Z102" s="100">
        <v>2.14</v>
      </c>
      <c r="AA102" s="109">
        <f t="shared" si="30"/>
        <v>0.54</v>
      </c>
      <c r="AB102" s="110">
        <f t="shared" si="31"/>
        <v>8.94</v>
      </c>
      <c r="AC102" s="100">
        <f t="shared" si="32"/>
        <v>10.690000000000001</v>
      </c>
      <c r="AD102" s="100">
        <f t="shared" si="33"/>
        <v>1.7500000000000018</v>
      </c>
      <c r="AE102" s="102">
        <f t="shared" si="34"/>
        <v>119.57494407158839</v>
      </c>
      <c r="AF102" s="108">
        <f t="shared" si="35"/>
        <v>10.34</v>
      </c>
      <c r="AG102" s="100">
        <f t="shared" si="36"/>
        <v>10.6</v>
      </c>
      <c r="AH102" s="100">
        <f t="shared" si="37"/>
        <v>0.2599999999999998</v>
      </c>
      <c r="AI102" s="102">
        <f t="shared" si="38"/>
        <v>102.51450676982591</v>
      </c>
      <c r="AJ102" s="108">
        <f t="shared" si="39"/>
        <v>14.28</v>
      </c>
      <c r="AK102" s="100">
        <f t="shared" si="40"/>
        <v>15.190000000000001</v>
      </c>
      <c r="AL102" s="100">
        <f t="shared" si="41"/>
        <v>0.9100000000000019</v>
      </c>
      <c r="AM102" s="102">
        <f t="shared" si="42"/>
        <v>106.37254901960786</v>
      </c>
    </row>
    <row r="103" spans="1:39" ht="22.5">
      <c r="A103" s="96">
        <v>23</v>
      </c>
      <c r="B103" s="97" t="s">
        <v>57</v>
      </c>
      <c r="C103" s="98">
        <v>5849.4</v>
      </c>
      <c r="D103" s="108">
        <v>1.53</v>
      </c>
      <c r="E103" s="100"/>
      <c r="F103" s="101">
        <f t="shared" si="45"/>
        <v>-1.53</v>
      </c>
      <c r="G103" s="108">
        <v>3.81</v>
      </c>
      <c r="H103" s="100">
        <v>4.5</v>
      </c>
      <c r="I103" s="100">
        <f t="shared" si="24"/>
        <v>0.69</v>
      </c>
      <c r="J103" s="102">
        <f t="shared" si="25"/>
        <v>118.11023622047243</v>
      </c>
      <c r="K103" s="103">
        <v>5</v>
      </c>
      <c r="L103" s="100">
        <v>6.1</v>
      </c>
      <c r="M103" s="100">
        <v>0.1</v>
      </c>
      <c r="N103" s="100">
        <f t="shared" si="26"/>
        <v>1.0999999999999996</v>
      </c>
      <c r="O103" s="104">
        <f t="shared" si="27"/>
        <v>122</v>
      </c>
      <c r="P103" s="108"/>
      <c r="Q103" s="103"/>
      <c r="R103" s="113"/>
      <c r="S103" s="108">
        <v>0.53</v>
      </c>
      <c r="T103" s="100">
        <v>0.58</v>
      </c>
      <c r="U103" s="109">
        <f>T103-S103</f>
        <v>0.04999999999999993</v>
      </c>
      <c r="V103" s="103">
        <v>2.66</v>
      </c>
      <c r="W103" s="100">
        <v>2.91</v>
      </c>
      <c r="X103" s="101">
        <f t="shared" si="43"/>
        <v>0.25</v>
      </c>
      <c r="Y103" s="108">
        <v>1.6</v>
      </c>
      <c r="Z103" s="100">
        <v>2.14</v>
      </c>
      <c r="AA103" s="109">
        <f t="shared" si="30"/>
        <v>0.54</v>
      </c>
      <c r="AB103" s="110">
        <f t="shared" si="31"/>
        <v>9.790000000000001</v>
      </c>
      <c r="AC103" s="100">
        <f t="shared" si="32"/>
        <v>11.73</v>
      </c>
      <c r="AD103" s="100">
        <f t="shared" si="33"/>
        <v>1.9399999999999995</v>
      </c>
      <c r="AE103" s="102">
        <f t="shared" si="34"/>
        <v>119.8161389172625</v>
      </c>
      <c r="AF103" s="108">
        <f t="shared" si="35"/>
        <v>10.34</v>
      </c>
      <c r="AG103" s="100">
        <f t="shared" si="36"/>
        <v>10.6</v>
      </c>
      <c r="AH103" s="100">
        <f t="shared" si="37"/>
        <v>0.2599999999999998</v>
      </c>
      <c r="AI103" s="102">
        <f t="shared" si="38"/>
        <v>102.51450676982591</v>
      </c>
      <c r="AJ103" s="108">
        <f t="shared" si="39"/>
        <v>15.129999999999999</v>
      </c>
      <c r="AK103" s="100">
        <f t="shared" si="40"/>
        <v>16.23</v>
      </c>
      <c r="AL103" s="100">
        <f t="shared" si="41"/>
        <v>1.1000000000000014</v>
      </c>
      <c r="AM103" s="102">
        <f t="shared" si="42"/>
        <v>107.27032385988105</v>
      </c>
    </row>
    <row r="104" spans="1:39" ht="22.5">
      <c r="A104" s="96">
        <v>24</v>
      </c>
      <c r="B104" s="97" t="s">
        <v>58</v>
      </c>
      <c r="C104" s="98">
        <v>6004.45</v>
      </c>
      <c r="D104" s="108">
        <v>1.53</v>
      </c>
      <c r="E104" s="100"/>
      <c r="F104" s="101">
        <f t="shared" si="45"/>
        <v>-1.53</v>
      </c>
      <c r="G104" s="108">
        <v>6.21</v>
      </c>
      <c r="H104" s="100">
        <v>6.21</v>
      </c>
      <c r="I104" s="100">
        <f t="shared" si="24"/>
        <v>0</v>
      </c>
      <c r="J104" s="102">
        <f t="shared" si="25"/>
        <v>100</v>
      </c>
      <c r="K104" s="103">
        <v>5.22</v>
      </c>
      <c r="L104" s="100">
        <v>7.6</v>
      </c>
      <c r="M104" s="100">
        <v>0.1</v>
      </c>
      <c r="N104" s="100">
        <f t="shared" si="26"/>
        <v>2.38</v>
      </c>
      <c r="O104" s="104">
        <f t="shared" si="27"/>
        <v>145.59386973180077</v>
      </c>
      <c r="P104" s="108"/>
      <c r="Q104" s="103"/>
      <c r="R104" s="109"/>
      <c r="S104" s="108">
        <v>0.53</v>
      </c>
      <c r="T104" s="100">
        <v>0.58</v>
      </c>
      <c r="U104" s="109">
        <f>T104-S104</f>
        <v>0.04999999999999993</v>
      </c>
      <c r="V104" s="103"/>
      <c r="W104" s="100"/>
      <c r="X104" s="101"/>
      <c r="Y104" s="108">
        <v>1.6</v>
      </c>
      <c r="Z104" s="100">
        <v>2.14</v>
      </c>
      <c r="AA104" s="109">
        <f t="shared" si="30"/>
        <v>0.54</v>
      </c>
      <c r="AB104" s="110">
        <f t="shared" si="31"/>
        <v>7.35</v>
      </c>
      <c r="AC104" s="100">
        <f t="shared" si="32"/>
        <v>10.32</v>
      </c>
      <c r="AD104" s="100">
        <f t="shared" si="33"/>
        <v>2.9700000000000006</v>
      </c>
      <c r="AE104" s="102">
        <f t="shared" si="34"/>
        <v>140.40816326530614</v>
      </c>
      <c r="AF104" s="108">
        <f t="shared" si="35"/>
        <v>12.96</v>
      </c>
      <c r="AG104" s="100">
        <f t="shared" si="36"/>
        <v>13.809999999999999</v>
      </c>
      <c r="AH104" s="100">
        <f t="shared" si="37"/>
        <v>0.8499999999999979</v>
      </c>
      <c r="AI104" s="102">
        <f t="shared" si="38"/>
        <v>106.55864197530862</v>
      </c>
      <c r="AJ104" s="108">
        <f t="shared" si="39"/>
        <v>15.09</v>
      </c>
      <c r="AK104" s="100">
        <f t="shared" si="40"/>
        <v>16.529999999999998</v>
      </c>
      <c r="AL104" s="100">
        <f t="shared" si="41"/>
        <v>1.4399999999999977</v>
      </c>
      <c r="AM104" s="102">
        <f t="shared" si="42"/>
        <v>109.54274353876738</v>
      </c>
    </row>
    <row r="105" spans="1:50" ht="22.5">
      <c r="A105" s="201">
        <v>25</v>
      </c>
      <c r="B105" s="111" t="s">
        <v>59</v>
      </c>
      <c r="C105" s="202">
        <v>12253.8</v>
      </c>
      <c r="D105" s="108">
        <v>1.53</v>
      </c>
      <c r="E105" s="100"/>
      <c r="F105" s="101">
        <f t="shared" si="45"/>
        <v>-1.53</v>
      </c>
      <c r="G105" s="108">
        <v>4</v>
      </c>
      <c r="H105" s="100">
        <v>4.5</v>
      </c>
      <c r="I105" s="100">
        <f t="shared" si="24"/>
        <v>0.5</v>
      </c>
      <c r="J105" s="102">
        <f t="shared" si="25"/>
        <v>112.5</v>
      </c>
      <c r="K105" s="103">
        <v>5</v>
      </c>
      <c r="L105" s="100">
        <v>6.2</v>
      </c>
      <c r="M105" s="100">
        <v>0.2</v>
      </c>
      <c r="N105" s="100">
        <f t="shared" si="26"/>
        <v>1.2000000000000002</v>
      </c>
      <c r="O105" s="104">
        <f t="shared" si="27"/>
        <v>124</v>
      </c>
      <c r="P105" s="108"/>
      <c r="Q105" s="103"/>
      <c r="R105" s="113"/>
      <c r="S105" s="108">
        <v>0.53</v>
      </c>
      <c r="T105" s="100">
        <v>0.58</v>
      </c>
      <c r="U105" s="109">
        <f>T105-S105</f>
        <v>0.04999999999999993</v>
      </c>
      <c r="V105" s="103">
        <v>1.45</v>
      </c>
      <c r="W105" s="116">
        <v>1.52</v>
      </c>
      <c r="X105" s="101">
        <f>W105-V105</f>
        <v>0.07000000000000006</v>
      </c>
      <c r="Y105" s="108">
        <v>1.6</v>
      </c>
      <c r="Z105" s="100">
        <v>2.14</v>
      </c>
      <c r="AA105" s="109">
        <f t="shared" si="30"/>
        <v>0.54</v>
      </c>
      <c r="AB105" s="110">
        <f t="shared" si="31"/>
        <v>8.58</v>
      </c>
      <c r="AC105" s="100">
        <f t="shared" si="32"/>
        <v>10.440000000000001</v>
      </c>
      <c r="AD105" s="100">
        <f t="shared" si="33"/>
        <v>1.8600000000000012</v>
      </c>
      <c r="AE105" s="102">
        <f t="shared" si="34"/>
        <v>121.6783216783217</v>
      </c>
      <c r="AF105" s="108">
        <f t="shared" si="35"/>
        <v>10.530000000000001</v>
      </c>
      <c r="AG105" s="100">
        <f t="shared" si="36"/>
        <v>10.7</v>
      </c>
      <c r="AH105" s="100">
        <f t="shared" si="37"/>
        <v>0.16999999999999815</v>
      </c>
      <c r="AI105" s="102">
        <f t="shared" si="38"/>
        <v>101.61443494776827</v>
      </c>
      <c r="AJ105" s="108">
        <f t="shared" si="39"/>
        <v>14.11</v>
      </c>
      <c r="AK105" s="100">
        <f t="shared" si="40"/>
        <v>14.94</v>
      </c>
      <c r="AL105" s="100">
        <f t="shared" si="41"/>
        <v>0.8300000000000001</v>
      </c>
      <c r="AM105" s="102">
        <f t="shared" si="42"/>
        <v>105.88235294117648</v>
      </c>
      <c r="AQ105" s="3"/>
      <c r="AR105" s="3"/>
      <c r="AS105" s="3"/>
      <c r="AT105" s="3"/>
      <c r="AU105" s="3"/>
      <c r="AV105" s="3"/>
      <c r="AW105" s="3"/>
      <c r="AX105" s="3"/>
    </row>
    <row r="106" spans="1:50" ht="22.5">
      <c r="A106" s="201"/>
      <c r="B106" s="111" t="s">
        <v>60</v>
      </c>
      <c r="C106" s="203"/>
      <c r="D106" s="108">
        <v>1.53</v>
      </c>
      <c r="E106" s="100"/>
      <c r="F106" s="101">
        <f t="shared" si="45"/>
        <v>-1.53</v>
      </c>
      <c r="G106" s="108">
        <v>4</v>
      </c>
      <c r="H106" s="100">
        <v>4.5</v>
      </c>
      <c r="I106" s="100">
        <f t="shared" si="24"/>
        <v>0.5</v>
      </c>
      <c r="J106" s="102">
        <f t="shared" si="25"/>
        <v>112.5</v>
      </c>
      <c r="K106" s="103">
        <v>5</v>
      </c>
      <c r="L106" s="100">
        <v>6.2</v>
      </c>
      <c r="M106" s="100">
        <v>0.2</v>
      </c>
      <c r="N106" s="100">
        <f t="shared" si="26"/>
        <v>1.2000000000000002</v>
      </c>
      <c r="O106" s="104">
        <f t="shared" si="27"/>
        <v>124</v>
      </c>
      <c r="P106" s="108"/>
      <c r="Q106" s="103"/>
      <c r="R106" s="113"/>
      <c r="S106" s="108">
        <v>0.53</v>
      </c>
      <c r="T106" s="100">
        <v>0.58</v>
      </c>
      <c r="U106" s="109">
        <f>T106-S106</f>
        <v>0.04999999999999993</v>
      </c>
      <c r="V106" s="103">
        <v>2.02</v>
      </c>
      <c r="W106" s="116">
        <v>2.13</v>
      </c>
      <c r="X106" s="101">
        <f>W106-V106</f>
        <v>0.10999999999999988</v>
      </c>
      <c r="Y106" s="108">
        <v>1.6</v>
      </c>
      <c r="Z106" s="100">
        <v>2.14</v>
      </c>
      <c r="AA106" s="109">
        <f t="shared" si="30"/>
        <v>0.54</v>
      </c>
      <c r="AB106" s="110">
        <f t="shared" si="31"/>
        <v>9.15</v>
      </c>
      <c r="AC106" s="100">
        <f t="shared" si="32"/>
        <v>11.05</v>
      </c>
      <c r="AD106" s="100">
        <f t="shared" si="33"/>
        <v>1.9000000000000004</v>
      </c>
      <c r="AE106" s="102">
        <f t="shared" si="34"/>
        <v>120.76502732240438</v>
      </c>
      <c r="AF106" s="108">
        <f t="shared" si="35"/>
        <v>10.530000000000001</v>
      </c>
      <c r="AG106" s="100">
        <f t="shared" si="36"/>
        <v>10.7</v>
      </c>
      <c r="AH106" s="100">
        <f t="shared" si="37"/>
        <v>0.16999999999999815</v>
      </c>
      <c r="AI106" s="102">
        <f t="shared" si="38"/>
        <v>101.61443494776827</v>
      </c>
      <c r="AJ106" s="108">
        <f t="shared" si="39"/>
        <v>14.68</v>
      </c>
      <c r="AK106" s="100">
        <f t="shared" si="40"/>
        <v>15.55</v>
      </c>
      <c r="AL106" s="100">
        <f t="shared" si="41"/>
        <v>0.870000000000001</v>
      </c>
      <c r="AM106" s="102">
        <f t="shared" si="42"/>
        <v>105.92643051771118</v>
      </c>
      <c r="AQ106" s="3"/>
      <c r="AR106" s="3"/>
      <c r="AS106" s="3"/>
      <c r="AT106" s="3"/>
      <c r="AU106" s="3"/>
      <c r="AV106" s="3"/>
      <c r="AW106" s="3"/>
      <c r="AX106" s="3"/>
    </row>
    <row r="107" spans="1:50" ht="22.5">
      <c r="A107" s="201"/>
      <c r="B107" s="111" t="s">
        <v>61</v>
      </c>
      <c r="C107" s="204"/>
      <c r="D107" s="108">
        <v>1.53</v>
      </c>
      <c r="E107" s="100"/>
      <c r="F107" s="101">
        <f t="shared" si="45"/>
        <v>-1.53</v>
      </c>
      <c r="G107" s="108">
        <v>4</v>
      </c>
      <c r="H107" s="100">
        <v>4.5</v>
      </c>
      <c r="I107" s="100">
        <f t="shared" si="24"/>
        <v>0.5</v>
      </c>
      <c r="J107" s="102">
        <f t="shared" si="25"/>
        <v>112.5</v>
      </c>
      <c r="K107" s="103">
        <v>5</v>
      </c>
      <c r="L107" s="100">
        <v>6.2</v>
      </c>
      <c r="M107" s="100">
        <v>0.2</v>
      </c>
      <c r="N107" s="100">
        <f t="shared" si="26"/>
        <v>1.2000000000000002</v>
      </c>
      <c r="O107" s="104">
        <f t="shared" si="27"/>
        <v>124</v>
      </c>
      <c r="P107" s="108"/>
      <c r="Q107" s="103"/>
      <c r="R107" s="113"/>
      <c r="S107" s="108">
        <v>0.53</v>
      </c>
      <c r="T107" s="100">
        <v>0.58</v>
      </c>
      <c r="U107" s="109">
        <f>T107-S107</f>
        <v>0.04999999999999993</v>
      </c>
      <c r="V107" s="103">
        <v>2.89</v>
      </c>
      <c r="W107" s="116">
        <v>3.04</v>
      </c>
      <c r="X107" s="101">
        <f>W107-V107</f>
        <v>0.1499999999999999</v>
      </c>
      <c r="Y107" s="108">
        <v>1.6</v>
      </c>
      <c r="Z107" s="100">
        <v>2.14</v>
      </c>
      <c r="AA107" s="109">
        <f t="shared" si="30"/>
        <v>0.54</v>
      </c>
      <c r="AB107" s="110">
        <f t="shared" si="31"/>
        <v>10.02</v>
      </c>
      <c r="AC107" s="100">
        <f t="shared" si="32"/>
        <v>11.96</v>
      </c>
      <c r="AD107" s="100">
        <f t="shared" si="33"/>
        <v>1.9400000000000013</v>
      </c>
      <c r="AE107" s="102">
        <f t="shared" si="34"/>
        <v>119.3612774451098</v>
      </c>
      <c r="AF107" s="108">
        <f t="shared" si="35"/>
        <v>10.530000000000001</v>
      </c>
      <c r="AG107" s="100">
        <f t="shared" si="36"/>
        <v>10.7</v>
      </c>
      <c r="AH107" s="100">
        <f t="shared" si="37"/>
        <v>0.16999999999999815</v>
      </c>
      <c r="AI107" s="102">
        <f t="shared" si="38"/>
        <v>101.61443494776827</v>
      </c>
      <c r="AJ107" s="108">
        <f t="shared" si="39"/>
        <v>15.55</v>
      </c>
      <c r="AK107" s="100">
        <f t="shared" si="40"/>
        <v>16.46</v>
      </c>
      <c r="AL107" s="100">
        <f t="shared" si="41"/>
        <v>0.9100000000000001</v>
      </c>
      <c r="AM107" s="102">
        <f t="shared" si="42"/>
        <v>105.85209003215435</v>
      </c>
      <c r="AQ107" s="3"/>
      <c r="AR107" s="3"/>
      <c r="AS107" s="3"/>
      <c r="AT107" s="3"/>
      <c r="AU107" s="3"/>
      <c r="AV107" s="3"/>
      <c r="AW107" s="3"/>
      <c r="AX107" s="3"/>
    </row>
    <row r="108" spans="1:39" ht="22.5">
      <c r="A108" s="96">
        <v>26</v>
      </c>
      <c r="B108" s="97" t="s">
        <v>62</v>
      </c>
      <c r="C108" s="98">
        <v>981.4</v>
      </c>
      <c r="D108" s="108"/>
      <c r="E108" s="100"/>
      <c r="F108" s="101"/>
      <c r="G108" s="108">
        <v>2.91</v>
      </c>
      <c r="H108" s="100">
        <v>8.06</v>
      </c>
      <c r="I108" s="100">
        <f t="shared" si="24"/>
        <v>5.15</v>
      </c>
      <c r="J108" s="102">
        <f t="shared" si="25"/>
        <v>276.97594501718214</v>
      </c>
      <c r="K108" s="103">
        <v>10.88</v>
      </c>
      <c r="L108" s="100">
        <v>17.21</v>
      </c>
      <c r="M108" s="100"/>
      <c r="N108" s="100">
        <f t="shared" si="26"/>
        <v>6.33</v>
      </c>
      <c r="O108" s="104">
        <f t="shared" si="27"/>
        <v>158.18014705882354</v>
      </c>
      <c r="P108" s="108"/>
      <c r="Q108" s="103"/>
      <c r="R108" s="113"/>
      <c r="S108" s="108"/>
      <c r="T108" s="100"/>
      <c r="U108" s="109"/>
      <c r="V108" s="103"/>
      <c r="W108" s="100"/>
      <c r="X108" s="101"/>
      <c r="Y108" s="108">
        <v>1.6</v>
      </c>
      <c r="Z108" s="100">
        <v>2.14</v>
      </c>
      <c r="AA108" s="109">
        <f t="shared" si="30"/>
        <v>0.54</v>
      </c>
      <c r="AB108" s="110">
        <f t="shared" si="31"/>
        <v>12.48</v>
      </c>
      <c r="AC108" s="100">
        <f t="shared" si="32"/>
        <v>19.35</v>
      </c>
      <c r="AD108" s="100">
        <f t="shared" si="33"/>
        <v>6.870000000000001</v>
      </c>
      <c r="AE108" s="102">
        <f t="shared" si="34"/>
        <v>155.04807692307693</v>
      </c>
      <c r="AF108" s="108">
        <f t="shared" si="35"/>
        <v>13.790000000000001</v>
      </c>
      <c r="AG108" s="100">
        <f t="shared" si="36"/>
        <v>25.270000000000003</v>
      </c>
      <c r="AH108" s="100">
        <f t="shared" si="37"/>
        <v>11.480000000000002</v>
      </c>
      <c r="AI108" s="102">
        <f t="shared" si="38"/>
        <v>183.248730964467</v>
      </c>
      <c r="AJ108" s="108">
        <f t="shared" si="39"/>
        <v>15.39</v>
      </c>
      <c r="AK108" s="100">
        <f t="shared" si="40"/>
        <v>27.410000000000004</v>
      </c>
      <c r="AL108" s="100">
        <f t="shared" si="41"/>
        <v>12.020000000000003</v>
      </c>
      <c r="AM108" s="102">
        <f t="shared" si="42"/>
        <v>178.10266406757634</v>
      </c>
    </row>
    <row r="109" spans="1:39" ht="12.75">
      <c r="A109" s="96">
        <v>27</v>
      </c>
      <c r="B109" s="97" t="s">
        <v>5</v>
      </c>
      <c r="C109" s="98">
        <v>5491.5</v>
      </c>
      <c r="D109" s="108">
        <v>1.53</v>
      </c>
      <c r="E109" s="100"/>
      <c r="F109" s="101">
        <f>E109-D109</f>
        <v>-1.53</v>
      </c>
      <c r="G109" s="108">
        <v>3.81</v>
      </c>
      <c r="H109" s="100">
        <v>4.5</v>
      </c>
      <c r="I109" s="100">
        <f t="shared" si="24"/>
        <v>0.69</v>
      </c>
      <c r="J109" s="102">
        <f t="shared" si="25"/>
        <v>118.11023622047243</v>
      </c>
      <c r="K109" s="103">
        <v>5.03</v>
      </c>
      <c r="L109" s="100">
        <v>6</v>
      </c>
      <c r="M109" s="100"/>
      <c r="N109" s="100">
        <f t="shared" si="26"/>
        <v>0.9699999999999998</v>
      </c>
      <c r="O109" s="104">
        <f t="shared" si="27"/>
        <v>119.28429423459244</v>
      </c>
      <c r="P109" s="108"/>
      <c r="Q109" s="103"/>
      <c r="R109" s="113"/>
      <c r="S109" s="108">
        <v>0.53</v>
      </c>
      <c r="T109" s="100">
        <v>0.58</v>
      </c>
      <c r="U109" s="109">
        <f aca="true" t="shared" si="46" ref="U109:U119">T109-S109</f>
        <v>0.04999999999999993</v>
      </c>
      <c r="V109" s="103">
        <v>2.69</v>
      </c>
      <c r="W109" s="100">
        <v>3.1</v>
      </c>
      <c r="X109" s="101">
        <f>W109-V109</f>
        <v>0.41000000000000014</v>
      </c>
      <c r="Y109" s="108">
        <v>1.6</v>
      </c>
      <c r="Z109" s="100">
        <v>2.14</v>
      </c>
      <c r="AA109" s="109">
        <f t="shared" si="30"/>
        <v>0.54</v>
      </c>
      <c r="AB109" s="110">
        <f t="shared" si="31"/>
        <v>9.85</v>
      </c>
      <c r="AC109" s="100">
        <f t="shared" si="32"/>
        <v>11.82</v>
      </c>
      <c r="AD109" s="100">
        <f t="shared" si="33"/>
        <v>1.9700000000000006</v>
      </c>
      <c r="AE109" s="102">
        <f t="shared" si="34"/>
        <v>120.00000000000001</v>
      </c>
      <c r="AF109" s="108">
        <f t="shared" si="35"/>
        <v>10.370000000000001</v>
      </c>
      <c r="AG109" s="100">
        <f t="shared" si="36"/>
        <v>10.5</v>
      </c>
      <c r="AH109" s="100">
        <f t="shared" si="37"/>
        <v>0.129999999999999</v>
      </c>
      <c r="AI109" s="102">
        <f t="shared" si="38"/>
        <v>101.25361620057858</v>
      </c>
      <c r="AJ109" s="108">
        <f t="shared" si="39"/>
        <v>15.19</v>
      </c>
      <c r="AK109" s="100">
        <f t="shared" si="40"/>
        <v>16.32</v>
      </c>
      <c r="AL109" s="100">
        <f t="shared" si="41"/>
        <v>1.1300000000000008</v>
      </c>
      <c r="AM109" s="102">
        <f t="shared" si="42"/>
        <v>107.43910467412772</v>
      </c>
    </row>
    <row r="110" spans="1:39" ht="12.75">
      <c r="A110" s="96">
        <v>28</v>
      </c>
      <c r="B110" s="97" t="s">
        <v>63</v>
      </c>
      <c r="C110" s="98">
        <v>3798.81</v>
      </c>
      <c r="D110" s="108">
        <v>1.53</v>
      </c>
      <c r="E110" s="100"/>
      <c r="F110" s="101">
        <f>E110-D110</f>
        <v>-1.53</v>
      </c>
      <c r="G110" s="108">
        <v>3.81</v>
      </c>
      <c r="H110" s="100">
        <v>4.5</v>
      </c>
      <c r="I110" s="100">
        <f t="shared" si="24"/>
        <v>0.69</v>
      </c>
      <c r="J110" s="102">
        <f t="shared" si="25"/>
        <v>118.11023622047243</v>
      </c>
      <c r="K110" s="103">
        <v>5.03</v>
      </c>
      <c r="L110" s="100">
        <v>6</v>
      </c>
      <c r="M110" s="100"/>
      <c r="N110" s="100">
        <f t="shared" si="26"/>
        <v>0.9699999999999998</v>
      </c>
      <c r="O110" s="104">
        <f t="shared" si="27"/>
        <v>119.28429423459244</v>
      </c>
      <c r="P110" s="108"/>
      <c r="Q110" s="103"/>
      <c r="R110" s="113"/>
      <c r="S110" s="108">
        <v>0.53</v>
      </c>
      <c r="T110" s="100">
        <v>0.58</v>
      </c>
      <c r="U110" s="109">
        <f t="shared" si="46"/>
        <v>0.04999999999999993</v>
      </c>
      <c r="V110" s="103">
        <v>1.9</v>
      </c>
      <c r="W110" s="100">
        <v>2.08</v>
      </c>
      <c r="X110" s="101">
        <f>W110-V110</f>
        <v>0.18000000000000016</v>
      </c>
      <c r="Y110" s="108">
        <v>1.6</v>
      </c>
      <c r="Z110" s="100">
        <v>2.14</v>
      </c>
      <c r="AA110" s="109">
        <f t="shared" si="30"/>
        <v>0.54</v>
      </c>
      <c r="AB110" s="110">
        <f t="shared" si="31"/>
        <v>9.06</v>
      </c>
      <c r="AC110" s="100">
        <f t="shared" si="32"/>
        <v>10.8</v>
      </c>
      <c r="AD110" s="100">
        <f t="shared" si="33"/>
        <v>1.7400000000000002</v>
      </c>
      <c r="AE110" s="102">
        <f t="shared" si="34"/>
        <v>119.20529801324504</v>
      </c>
      <c r="AF110" s="108">
        <f t="shared" si="35"/>
        <v>10.370000000000001</v>
      </c>
      <c r="AG110" s="100">
        <f t="shared" si="36"/>
        <v>10.5</v>
      </c>
      <c r="AH110" s="100">
        <f t="shared" si="37"/>
        <v>0.129999999999999</v>
      </c>
      <c r="AI110" s="102">
        <f t="shared" si="38"/>
        <v>101.25361620057858</v>
      </c>
      <c r="AJ110" s="108">
        <f t="shared" si="39"/>
        <v>14.4</v>
      </c>
      <c r="AK110" s="100">
        <f t="shared" si="40"/>
        <v>15.3</v>
      </c>
      <c r="AL110" s="100">
        <f t="shared" si="41"/>
        <v>0.9000000000000004</v>
      </c>
      <c r="AM110" s="102">
        <f t="shared" si="42"/>
        <v>106.25</v>
      </c>
    </row>
    <row r="111" spans="1:39" ht="12.75">
      <c r="A111" s="96">
        <v>29</v>
      </c>
      <c r="B111" s="97" t="s">
        <v>3</v>
      </c>
      <c r="C111" s="98">
        <v>4495.4</v>
      </c>
      <c r="D111" s="108">
        <v>1.53</v>
      </c>
      <c r="E111" s="100"/>
      <c r="F111" s="101">
        <f>E111-D111</f>
        <v>-1.53</v>
      </c>
      <c r="G111" s="108">
        <v>6.21</v>
      </c>
      <c r="H111" s="100">
        <v>6.21</v>
      </c>
      <c r="I111" s="100">
        <f t="shared" si="24"/>
        <v>0</v>
      </c>
      <c r="J111" s="102">
        <f t="shared" si="25"/>
        <v>100</v>
      </c>
      <c r="K111" s="103">
        <v>5.02</v>
      </c>
      <c r="L111" s="100">
        <v>7.5</v>
      </c>
      <c r="M111" s="100"/>
      <c r="N111" s="100">
        <f t="shared" si="26"/>
        <v>2.4800000000000004</v>
      </c>
      <c r="O111" s="104">
        <f t="shared" si="27"/>
        <v>149.40239043824704</v>
      </c>
      <c r="P111" s="108">
        <v>0.78</v>
      </c>
      <c r="Q111" s="103">
        <v>0.86</v>
      </c>
      <c r="R111" s="109">
        <f>Q111-P111</f>
        <v>0.07999999999999996</v>
      </c>
      <c r="S111" s="108">
        <v>0.53</v>
      </c>
      <c r="T111" s="100">
        <v>0.58</v>
      </c>
      <c r="U111" s="109">
        <f t="shared" si="46"/>
        <v>0.04999999999999993</v>
      </c>
      <c r="V111" s="103"/>
      <c r="W111" s="100"/>
      <c r="X111" s="101"/>
      <c r="Y111" s="108">
        <v>1.6</v>
      </c>
      <c r="Z111" s="100">
        <v>2.14</v>
      </c>
      <c r="AA111" s="109">
        <f t="shared" si="30"/>
        <v>0.54</v>
      </c>
      <c r="AB111" s="110">
        <f t="shared" si="31"/>
        <v>7.93</v>
      </c>
      <c r="AC111" s="100">
        <f t="shared" si="32"/>
        <v>11.08</v>
      </c>
      <c r="AD111" s="100">
        <f t="shared" si="33"/>
        <v>3.1500000000000004</v>
      </c>
      <c r="AE111" s="102">
        <f t="shared" si="34"/>
        <v>139.72257250945776</v>
      </c>
      <c r="AF111" s="108">
        <f t="shared" si="35"/>
        <v>12.76</v>
      </c>
      <c r="AG111" s="100">
        <f t="shared" si="36"/>
        <v>13.71</v>
      </c>
      <c r="AH111" s="100">
        <f t="shared" si="37"/>
        <v>0.9500000000000011</v>
      </c>
      <c r="AI111" s="102">
        <f t="shared" si="38"/>
        <v>107.44514106583074</v>
      </c>
      <c r="AJ111" s="108">
        <f t="shared" si="39"/>
        <v>15.669999999999998</v>
      </c>
      <c r="AK111" s="100">
        <f t="shared" si="40"/>
        <v>17.29</v>
      </c>
      <c r="AL111" s="100">
        <f t="shared" si="41"/>
        <v>1.620000000000001</v>
      </c>
      <c r="AM111" s="102">
        <f t="shared" si="42"/>
        <v>110.33822590938098</v>
      </c>
    </row>
    <row r="112" spans="1:39" ht="12.75">
      <c r="A112" s="116">
        <v>30</v>
      </c>
      <c r="B112" s="117" t="s">
        <v>4</v>
      </c>
      <c r="C112" s="118">
        <v>3604.5</v>
      </c>
      <c r="D112" s="108"/>
      <c r="E112" s="100"/>
      <c r="F112" s="101"/>
      <c r="G112" s="108"/>
      <c r="H112" s="100">
        <v>2.5</v>
      </c>
      <c r="I112" s="100">
        <f t="shared" si="24"/>
        <v>2.5</v>
      </c>
      <c r="J112" s="102"/>
      <c r="K112" s="103">
        <v>7.07</v>
      </c>
      <c r="L112" s="100">
        <v>7</v>
      </c>
      <c r="M112" s="100">
        <v>0.2</v>
      </c>
      <c r="N112" s="100">
        <f t="shared" si="26"/>
        <v>-0.07000000000000028</v>
      </c>
      <c r="O112" s="104">
        <f t="shared" si="27"/>
        <v>99.00990099009901</v>
      </c>
      <c r="P112" s="119"/>
      <c r="Q112" s="120"/>
      <c r="R112" s="121"/>
      <c r="S112" s="108">
        <v>0.53</v>
      </c>
      <c r="T112" s="100">
        <v>0.58</v>
      </c>
      <c r="U112" s="109">
        <f t="shared" si="46"/>
        <v>0.04999999999999993</v>
      </c>
      <c r="V112" s="103">
        <v>2.8</v>
      </c>
      <c r="W112" s="100">
        <v>2.8</v>
      </c>
      <c r="X112" s="101">
        <f>W112-V112</f>
        <v>0</v>
      </c>
      <c r="Y112" s="108">
        <v>1.6</v>
      </c>
      <c r="Z112" s="100">
        <v>2.14</v>
      </c>
      <c r="AA112" s="109">
        <f t="shared" si="30"/>
        <v>0.54</v>
      </c>
      <c r="AB112" s="110">
        <f t="shared" si="31"/>
        <v>12</v>
      </c>
      <c r="AC112" s="100">
        <f t="shared" si="32"/>
        <v>12.52</v>
      </c>
      <c r="AD112" s="100">
        <f t="shared" si="33"/>
        <v>0.5199999999999996</v>
      </c>
      <c r="AE112" s="102">
        <f t="shared" si="34"/>
        <v>104.33333333333333</v>
      </c>
      <c r="AF112" s="108">
        <f t="shared" si="35"/>
        <v>7.07</v>
      </c>
      <c r="AG112" s="100">
        <f t="shared" si="36"/>
        <v>9.5</v>
      </c>
      <c r="AH112" s="100">
        <f t="shared" si="37"/>
        <v>2.4299999999999997</v>
      </c>
      <c r="AI112" s="102">
        <f t="shared" si="38"/>
        <v>134.37057991513436</v>
      </c>
      <c r="AJ112" s="108">
        <f t="shared" si="39"/>
        <v>12</v>
      </c>
      <c r="AK112" s="100">
        <f t="shared" si="40"/>
        <v>15.02</v>
      </c>
      <c r="AL112" s="100">
        <f t="shared" si="41"/>
        <v>3.0199999999999996</v>
      </c>
      <c r="AM112" s="102">
        <f t="shared" si="42"/>
        <v>125.16666666666667</v>
      </c>
    </row>
    <row r="113" spans="1:39" ht="12.75">
      <c r="A113" s="96">
        <v>31</v>
      </c>
      <c r="B113" s="117" t="s">
        <v>7</v>
      </c>
      <c r="C113" s="118">
        <v>3554.45</v>
      </c>
      <c r="D113" s="108">
        <v>1.53</v>
      </c>
      <c r="E113" s="100"/>
      <c r="F113" s="101">
        <f aca="true" t="shared" si="47" ref="F113:F119">E113-D113</f>
        <v>-1.53</v>
      </c>
      <c r="G113" s="108">
        <v>6.98</v>
      </c>
      <c r="H113" s="100">
        <v>6.21</v>
      </c>
      <c r="I113" s="100">
        <f t="shared" si="24"/>
        <v>-0.7700000000000005</v>
      </c>
      <c r="J113" s="102">
        <f t="shared" si="25"/>
        <v>88.96848137535815</v>
      </c>
      <c r="K113" s="103">
        <v>5</v>
      </c>
      <c r="L113" s="100">
        <v>7.7</v>
      </c>
      <c r="M113" s="100">
        <v>0.2</v>
      </c>
      <c r="N113" s="100">
        <f t="shared" si="26"/>
        <v>2.7</v>
      </c>
      <c r="O113" s="104">
        <f t="shared" si="27"/>
        <v>154</v>
      </c>
      <c r="P113" s="108">
        <v>0.78</v>
      </c>
      <c r="Q113" s="103">
        <v>0.86</v>
      </c>
      <c r="R113" s="109">
        <f>Q113-P113</f>
        <v>0.07999999999999996</v>
      </c>
      <c r="S113" s="108">
        <v>0.53</v>
      </c>
      <c r="T113" s="100">
        <v>0.58</v>
      </c>
      <c r="U113" s="109">
        <f t="shared" si="46"/>
        <v>0.04999999999999993</v>
      </c>
      <c r="V113" s="120"/>
      <c r="W113" s="100"/>
      <c r="X113" s="101"/>
      <c r="Y113" s="108">
        <v>1.6</v>
      </c>
      <c r="Z113" s="100">
        <v>2.14</v>
      </c>
      <c r="AA113" s="109">
        <f t="shared" si="30"/>
        <v>0.54</v>
      </c>
      <c r="AB113" s="110">
        <f t="shared" si="31"/>
        <v>7.91</v>
      </c>
      <c r="AC113" s="100">
        <f t="shared" si="32"/>
        <v>11.280000000000001</v>
      </c>
      <c r="AD113" s="100">
        <f t="shared" si="33"/>
        <v>3.370000000000001</v>
      </c>
      <c r="AE113" s="102">
        <f t="shared" si="34"/>
        <v>142.60429835651075</v>
      </c>
      <c r="AF113" s="108">
        <f t="shared" si="35"/>
        <v>13.51</v>
      </c>
      <c r="AG113" s="100">
        <f t="shared" si="36"/>
        <v>13.91</v>
      </c>
      <c r="AH113" s="100">
        <f t="shared" si="37"/>
        <v>0.40000000000000036</v>
      </c>
      <c r="AI113" s="102">
        <f t="shared" si="38"/>
        <v>102.96076980014803</v>
      </c>
      <c r="AJ113" s="108">
        <f t="shared" si="39"/>
        <v>16.419999999999998</v>
      </c>
      <c r="AK113" s="100">
        <f t="shared" si="40"/>
        <v>17.49</v>
      </c>
      <c r="AL113" s="100">
        <f t="shared" si="41"/>
        <v>1.0700000000000003</v>
      </c>
      <c r="AM113" s="102">
        <f t="shared" si="42"/>
        <v>106.51644336175397</v>
      </c>
    </row>
    <row r="114" spans="1:39" ht="12.75">
      <c r="A114" s="116">
        <v>32</v>
      </c>
      <c r="B114" s="117" t="s">
        <v>8</v>
      </c>
      <c r="C114" s="118">
        <v>4416</v>
      </c>
      <c r="D114" s="108">
        <v>1.53</v>
      </c>
      <c r="E114" s="100"/>
      <c r="F114" s="101">
        <f t="shared" si="47"/>
        <v>-1.53</v>
      </c>
      <c r="G114" s="108">
        <v>6.98</v>
      </c>
      <c r="H114" s="100">
        <v>6.21</v>
      </c>
      <c r="I114" s="100">
        <f t="shared" si="24"/>
        <v>-0.7700000000000005</v>
      </c>
      <c r="J114" s="102">
        <f t="shared" si="25"/>
        <v>88.96848137535815</v>
      </c>
      <c r="K114" s="103">
        <v>5.28</v>
      </c>
      <c r="L114" s="100">
        <v>7.7</v>
      </c>
      <c r="M114" s="100">
        <v>0.2</v>
      </c>
      <c r="N114" s="100">
        <f t="shared" si="26"/>
        <v>2.42</v>
      </c>
      <c r="O114" s="104">
        <f t="shared" si="27"/>
        <v>145.83333333333331</v>
      </c>
      <c r="P114" s="119"/>
      <c r="Q114" s="120"/>
      <c r="R114" s="121"/>
      <c r="S114" s="108">
        <v>0.53</v>
      </c>
      <c r="T114" s="100">
        <v>0.58</v>
      </c>
      <c r="U114" s="109">
        <f t="shared" si="46"/>
        <v>0.04999999999999993</v>
      </c>
      <c r="V114" s="120"/>
      <c r="W114" s="100"/>
      <c r="X114" s="101"/>
      <c r="Y114" s="108">
        <v>1.6</v>
      </c>
      <c r="Z114" s="100">
        <v>2.14</v>
      </c>
      <c r="AA114" s="109">
        <f t="shared" si="30"/>
        <v>0.54</v>
      </c>
      <c r="AB114" s="110">
        <f t="shared" si="31"/>
        <v>7.41</v>
      </c>
      <c r="AC114" s="100">
        <f t="shared" si="32"/>
        <v>10.42</v>
      </c>
      <c r="AD114" s="100">
        <f t="shared" si="33"/>
        <v>3.01</v>
      </c>
      <c r="AE114" s="102">
        <f t="shared" si="34"/>
        <v>140.6207827260459</v>
      </c>
      <c r="AF114" s="108">
        <f t="shared" si="35"/>
        <v>13.79</v>
      </c>
      <c r="AG114" s="100">
        <f t="shared" si="36"/>
        <v>13.91</v>
      </c>
      <c r="AH114" s="100">
        <f t="shared" si="37"/>
        <v>0.120000000000001</v>
      </c>
      <c r="AI114" s="102">
        <f t="shared" si="38"/>
        <v>100.87019579405367</v>
      </c>
      <c r="AJ114" s="108">
        <f t="shared" si="39"/>
        <v>15.919999999999998</v>
      </c>
      <c r="AK114" s="100">
        <f t="shared" si="40"/>
        <v>16.63</v>
      </c>
      <c r="AL114" s="100">
        <f t="shared" si="41"/>
        <v>0.7100000000000009</v>
      </c>
      <c r="AM114" s="102">
        <f t="shared" si="42"/>
        <v>104.45979899497489</v>
      </c>
    </row>
    <row r="115" spans="1:39" ht="12.75">
      <c r="A115" s="96">
        <v>33</v>
      </c>
      <c r="B115" s="117" t="s">
        <v>9</v>
      </c>
      <c r="C115" s="118">
        <v>2707.7</v>
      </c>
      <c r="D115" s="108">
        <v>1.53</v>
      </c>
      <c r="E115" s="100"/>
      <c r="F115" s="101">
        <f t="shared" si="47"/>
        <v>-1.53</v>
      </c>
      <c r="G115" s="108">
        <v>6.98</v>
      </c>
      <c r="H115" s="100">
        <v>6.21</v>
      </c>
      <c r="I115" s="100">
        <f t="shared" si="24"/>
        <v>-0.7700000000000005</v>
      </c>
      <c r="J115" s="102">
        <f t="shared" si="25"/>
        <v>88.96848137535815</v>
      </c>
      <c r="K115" s="103">
        <v>5.28</v>
      </c>
      <c r="L115" s="100">
        <v>7.5</v>
      </c>
      <c r="M115" s="100"/>
      <c r="N115" s="100">
        <f t="shared" si="26"/>
        <v>2.2199999999999998</v>
      </c>
      <c r="O115" s="104">
        <f t="shared" si="27"/>
        <v>142.04545454545453</v>
      </c>
      <c r="P115" s="119"/>
      <c r="Q115" s="120"/>
      <c r="R115" s="121"/>
      <c r="S115" s="108">
        <v>0.53</v>
      </c>
      <c r="T115" s="100">
        <v>0.58</v>
      </c>
      <c r="U115" s="109">
        <f t="shared" si="46"/>
        <v>0.04999999999999993</v>
      </c>
      <c r="V115" s="120"/>
      <c r="W115" s="100"/>
      <c r="X115" s="101"/>
      <c r="Y115" s="108">
        <v>1.6</v>
      </c>
      <c r="Z115" s="100">
        <v>2.14</v>
      </c>
      <c r="AA115" s="109">
        <f t="shared" si="30"/>
        <v>0.54</v>
      </c>
      <c r="AB115" s="110">
        <f t="shared" si="31"/>
        <v>7.41</v>
      </c>
      <c r="AC115" s="100">
        <f t="shared" si="32"/>
        <v>10.22</v>
      </c>
      <c r="AD115" s="100">
        <f t="shared" si="33"/>
        <v>2.8100000000000005</v>
      </c>
      <c r="AE115" s="102">
        <f t="shared" si="34"/>
        <v>137.9217273954116</v>
      </c>
      <c r="AF115" s="108">
        <f t="shared" si="35"/>
        <v>13.79</v>
      </c>
      <c r="AG115" s="100">
        <f t="shared" si="36"/>
        <v>13.71</v>
      </c>
      <c r="AH115" s="100">
        <f t="shared" si="37"/>
        <v>-0.0799999999999983</v>
      </c>
      <c r="AI115" s="102">
        <f t="shared" si="38"/>
        <v>99.4198694706309</v>
      </c>
      <c r="AJ115" s="108">
        <f t="shared" si="39"/>
        <v>15.919999999999998</v>
      </c>
      <c r="AK115" s="100">
        <f t="shared" si="40"/>
        <v>16.43</v>
      </c>
      <c r="AL115" s="100">
        <f t="shared" si="41"/>
        <v>0.5100000000000016</v>
      </c>
      <c r="AM115" s="102">
        <f t="shared" si="42"/>
        <v>103.20351758793971</v>
      </c>
    </row>
    <row r="116" spans="1:39" ht="12.75">
      <c r="A116" s="116">
        <v>34</v>
      </c>
      <c r="B116" s="117" t="s">
        <v>6</v>
      </c>
      <c r="C116" s="118">
        <v>3516.8</v>
      </c>
      <c r="D116" s="108">
        <v>1.53</v>
      </c>
      <c r="E116" s="100"/>
      <c r="F116" s="101">
        <f t="shared" si="47"/>
        <v>-1.53</v>
      </c>
      <c r="G116" s="108">
        <v>6.98</v>
      </c>
      <c r="H116" s="100">
        <v>6.21</v>
      </c>
      <c r="I116" s="100">
        <f t="shared" si="24"/>
        <v>-0.7700000000000005</v>
      </c>
      <c r="J116" s="102">
        <f t="shared" si="25"/>
        <v>88.96848137535815</v>
      </c>
      <c r="K116" s="103">
        <v>5</v>
      </c>
      <c r="L116" s="100">
        <v>7.5</v>
      </c>
      <c r="M116" s="100">
        <v>0.2</v>
      </c>
      <c r="N116" s="100">
        <f t="shared" si="26"/>
        <v>2.5</v>
      </c>
      <c r="O116" s="104">
        <f t="shared" si="27"/>
        <v>150</v>
      </c>
      <c r="P116" s="108">
        <v>0.78</v>
      </c>
      <c r="Q116" s="103">
        <v>0.86</v>
      </c>
      <c r="R116" s="109">
        <f>Q116-P116</f>
        <v>0.07999999999999996</v>
      </c>
      <c r="S116" s="108">
        <v>0.53</v>
      </c>
      <c r="T116" s="100">
        <v>0.58</v>
      </c>
      <c r="U116" s="109">
        <f t="shared" si="46"/>
        <v>0.04999999999999993</v>
      </c>
      <c r="V116" s="120"/>
      <c r="W116" s="100"/>
      <c r="X116" s="101"/>
      <c r="Y116" s="108">
        <v>1.6</v>
      </c>
      <c r="Z116" s="100">
        <v>2.14</v>
      </c>
      <c r="AA116" s="109">
        <f t="shared" si="30"/>
        <v>0.54</v>
      </c>
      <c r="AB116" s="110">
        <f t="shared" si="31"/>
        <v>7.91</v>
      </c>
      <c r="AC116" s="100">
        <f t="shared" si="32"/>
        <v>11.08</v>
      </c>
      <c r="AD116" s="100">
        <f t="shared" si="33"/>
        <v>3.17</v>
      </c>
      <c r="AE116" s="102">
        <f t="shared" si="34"/>
        <v>140.07585335018965</v>
      </c>
      <c r="AF116" s="108">
        <f t="shared" si="35"/>
        <v>13.51</v>
      </c>
      <c r="AG116" s="100">
        <f t="shared" si="36"/>
        <v>13.71</v>
      </c>
      <c r="AH116" s="100">
        <f t="shared" si="37"/>
        <v>0.20000000000000107</v>
      </c>
      <c r="AI116" s="102">
        <f t="shared" si="38"/>
        <v>101.48038490007403</v>
      </c>
      <c r="AJ116" s="108">
        <f t="shared" si="39"/>
        <v>16.419999999999998</v>
      </c>
      <c r="AK116" s="100">
        <f t="shared" si="40"/>
        <v>17.29</v>
      </c>
      <c r="AL116" s="100">
        <f t="shared" si="41"/>
        <v>0.870000000000001</v>
      </c>
      <c r="AM116" s="102">
        <f t="shared" si="42"/>
        <v>105.29841656516443</v>
      </c>
    </row>
    <row r="117" spans="1:39" ht="12.75">
      <c r="A117" s="96">
        <v>35</v>
      </c>
      <c r="B117" s="117" t="s">
        <v>10</v>
      </c>
      <c r="C117" s="118">
        <v>3205.9</v>
      </c>
      <c r="D117" s="108">
        <v>1.53</v>
      </c>
      <c r="E117" s="100"/>
      <c r="F117" s="101">
        <f t="shared" si="47"/>
        <v>-1.53</v>
      </c>
      <c r="G117" s="108">
        <v>6.98</v>
      </c>
      <c r="H117" s="100">
        <v>6.21</v>
      </c>
      <c r="I117" s="100">
        <f t="shared" si="24"/>
        <v>-0.7700000000000005</v>
      </c>
      <c r="J117" s="102">
        <f t="shared" si="25"/>
        <v>88.96848137535815</v>
      </c>
      <c r="K117" s="103">
        <v>5.28</v>
      </c>
      <c r="L117" s="100">
        <v>7.7</v>
      </c>
      <c r="M117" s="100">
        <v>0.2</v>
      </c>
      <c r="N117" s="100">
        <f t="shared" si="26"/>
        <v>2.42</v>
      </c>
      <c r="O117" s="104">
        <f t="shared" si="27"/>
        <v>145.83333333333331</v>
      </c>
      <c r="P117" s="119"/>
      <c r="Q117" s="120"/>
      <c r="R117" s="121"/>
      <c r="S117" s="108">
        <v>0.53</v>
      </c>
      <c r="T117" s="100">
        <v>0.58</v>
      </c>
      <c r="U117" s="109">
        <f t="shared" si="46"/>
        <v>0.04999999999999993</v>
      </c>
      <c r="V117" s="120"/>
      <c r="W117" s="100"/>
      <c r="X117" s="101"/>
      <c r="Y117" s="108">
        <v>1.6</v>
      </c>
      <c r="Z117" s="100">
        <v>2.14</v>
      </c>
      <c r="AA117" s="109">
        <f t="shared" si="30"/>
        <v>0.54</v>
      </c>
      <c r="AB117" s="110">
        <f t="shared" si="31"/>
        <v>7.41</v>
      </c>
      <c r="AC117" s="100">
        <f t="shared" si="32"/>
        <v>10.42</v>
      </c>
      <c r="AD117" s="100">
        <f t="shared" si="33"/>
        <v>3.01</v>
      </c>
      <c r="AE117" s="102">
        <f t="shared" si="34"/>
        <v>140.6207827260459</v>
      </c>
      <c r="AF117" s="108">
        <f t="shared" si="35"/>
        <v>13.79</v>
      </c>
      <c r="AG117" s="100">
        <f t="shared" si="36"/>
        <v>13.91</v>
      </c>
      <c r="AH117" s="100">
        <f t="shared" si="37"/>
        <v>0.120000000000001</v>
      </c>
      <c r="AI117" s="102">
        <f t="shared" si="38"/>
        <v>100.87019579405367</v>
      </c>
      <c r="AJ117" s="108">
        <f t="shared" si="39"/>
        <v>15.919999999999998</v>
      </c>
      <c r="AK117" s="100">
        <f t="shared" si="40"/>
        <v>16.63</v>
      </c>
      <c r="AL117" s="100">
        <f t="shared" si="41"/>
        <v>0.7100000000000009</v>
      </c>
      <c r="AM117" s="102">
        <f t="shared" si="42"/>
        <v>104.45979899497489</v>
      </c>
    </row>
    <row r="118" spans="1:39" ht="12.75">
      <c r="A118" s="116">
        <v>36</v>
      </c>
      <c r="B118" s="117" t="s">
        <v>11</v>
      </c>
      <c r="C118" s="118">
        <v>3607.3</v>
      </c>
      <c r="D118" s="108">
        <v>1.53</v>
      </c>
      <c r="E118" s="100"/>
      <c r="F118" s="101">
        <f t="shared" si="47"/>
        <v>-1.53</v>
      </c>
      <c r="G118" s="108">
        <v>6.21</v>
      </c>
      <c r="H118" s="100">
        <v>6.21</v>
      </c>
      <c r="I118" s="100">
        <f t="shared" si="24"/>
        <v>0</v>
      </c>
      <c r="J118" s="102">
        <f t="shared" si="25"/>
        <v>100</v>
      </c>
      <c r="K118" s="103">
        <v>6</v>
      </c>
      <c r="L118" s="100">
        <v>7.5</v>
      </c>
      <c r="M118" s="100"/>
      <c r="N118" s="100">
        <f t="shared" si="26"/>
        <v>1.5</v>
      </c>
      <c r="O118" s="104">
        <f t="shared" si="27"/>
        <v>125</v>
      </c>
      <c r="P118" s="108">
        <v>0.78</v>
      </c>
      <c r="Q118" s="103">
        <v>0.86</v>
      </c>
      <c r="R118" s="109">
        <f>Q118-P118</f>
        <v>0.07999999999999996</v>
      </c>
      <c r="S118" s="108">
        <v>0.53</v>
      </c>
      <c r="T118" s="100">
        <v>0.58</v>
      </c>
      <c r="U118" s="109">
        <f t="shared" si="46"/>
        <v>0.04999999999999993</v>
      </c>
      <c r="V118" s="120"/>
      <c r="W118" s="100"/>
      <c r="X118" s="101"/>
      <c r="Y118" s="108">
        <v>1.6</v>
      </c>
      <c r="Z118" s="100">
        <v>2.14</v>
      </c>
      <c r="AA118" s="109">
        <f t="shared" si="30"/>
        <v>0.54</v>
      </c>
      <c r="AB118" s="110">
        <f t="shared" si="31"/>
        <v>8.91</v>
      </c>
      <c r="AC118" s="100">
        <f t="shared" si="32"/>
        <v>11.08</v>
      </c>
      <c r="AD118" s="100">
        <f t="shared" si="33"/>
        <v>2.17</v>
      </c>
      <c r="AE118" s="102">
        <f t="shared" si="34"/>
        <v>124.35465768799101</v>
      </c>
      <c r="AF118" s="108">
        <f t="shared" si="35"/>
        <v>13.74</v>
      </c>
      <c r="AG118" s="100">
        <f t="shared" si="36"/>
        <v>13.71</v>
      </c>
      <c r="AH118" s="100">
        <f t="shared" si="37"/>
        <v>-0.02999999999999936</v>
      </c>
      <c r="AI118" s="102">
        <f t="shared" si="38"/>
        <v>99.78165938864629</v>
      </c>
      <c r="AJ118" s="108">
        <f t="shared" si="39"/>
        <v>16.65</v>
      </c>
      <c r="AK118" s="100">
        <f t="shared" si="40"/>
        <v>17.29</v>
      </c>
      <c r="AL118" s="100">
        <f t="shared" si="41"/>
        <v>0.6400000000000006</v>
      </c>
      <c r="AM118" s="102">
        <f t="shared" si="42"/>
        <v>103.84384384384384</v>
      </c>
    </row>
    <row r="119" spans="1:39" ht="12.75">
      <c r="A119" s="96">
        <v>37</v>
      </c>
      <c r="B119" s="117" t="s">
        <v>12</v>
      </c>
      <c r="C119" s="122">
        <v>3610.4</v>
      </c>
      <c r="D119" s="123">
        <v>1.53</v>
      </c>
      <c r="E119" s="124"/>
      <c r="F119" s="125">
        <f t="shared" si="47"/>
        <v>-1.53</v>
      </c>
      <c r="G119" s="108">
        <v>6.21</v>
      </c>
      <c r="H119" s="100">
        <v>6.21</v>
      </c>
      <c r="I119" s="100">
        <f t="shared" si="24"/>
        <v>0</v>
      </c>
      <c r="J119" s="102">
        <f t="shared" si="25"/>
        <v>100</v>
      </c>
      <c r="K119" s="126">
        <v>6</v>
      </c>
      <c r="L119" s="100">
        <v>7.5</v>
      </c>
      <c r="M119" s="124"/>
      <c r="N119" s="124">
        <f t="shared" si="26"/>
        <v>1.5</v>
      </c>
      <c r="O119" s="104">
        <f t="shared" si="27"/>
        <v>125</v>
      </c>
      <c r="P119" s="123">
        <v>0.78</v>
      </c>
      <c r="Q119" s="103">
        <v>0.86</v>
      </c>
      <c r="R119" s="109">
        <f>Q119-P119</f>
        <v>0.07999999999999996</v>
      </c>
      <c r="S119" s="123">
        <v>0.53</v>
      </c>
      <c r="T119" s="100">
        <v>0.58</v>
      </c>
      <c r="U119" s="109">
        <f t="shared" si="46"/>
        <v>0.04999999999999993</v>
      </c>
      <c r="V119" s="127"/>
      <c r="W119" s="124"/>
      <c r="X119" s="125"/>
      <c r="Y119" s="123">
        <v>1.6</v>
      </c>
      <c r="Z119" s="100">
        <v>2.14</v>
      </c>
      <c r="AA119" s="109">
        <f t="shared" si="30"/>
        <v>0.54</v>
      </c>
      <c r="AB119" s="110">
        <f t="shared" si="31"/>
        <v>8.91</v>
      </c>
      <c r="AC119" s="100">
        <f t="shared" si="32"/>
        <v>11.08</v>
      </c>
      <c r="AD119" s="100">
        <f t="shared" si="33"/>
        <v>2.17</v>
      </c>
      <c r="AE119" s="102">
        <f t="shared" si="34"/>
        <v>124.35465768799101</v>
      </c>
      <c r="AF119" s="108">
        <f t="shared" si="35"/>
        <v>13.74</v>
      </c>
      <c r="AG119" s="100">
        <f t="shared" si="36"/>
        <v>13.71</v>
      </c>
      <c r="AH119" s="100">
        <f t="shared" si="37"/>
        <v>-0.02999999999999936</v>
      </c>
      <c r="AI119" s="102">
        <f t="shared" si="38"/>
        <v>99.78165938864629</v>
      </c>
      <c r="AJ119" s="108">
        <f t="shared" si="39"/>
        <v>16.65</v>
      </c>
      <c r="AK119" s="100">
        <f t="shared" si="40"/>
        <v>17.29</v>
      </c>
      <c r="AL119" s="100">
        <f t="shared" si="41"/>
        <v>0.6400000000000006</v>
      </c>
      <c r="AM119" s="102">
        <f t="shared" si="42"/>
        <v>103.84384384384384</v>
      </c>
    </row>
    <row r="120" spans="1:39" ht="13.5" thickBot="1">
      <c r="A120" s="117"/>
      <c r="B120" s="128" t="s">
        <v>64</v>
      </c>
      <c r="C120" s="129">
        <f>SUM(C72:C119)</f>
        <v>179905.63999999996</v>
      </c>
      <c r="D120" s="130"/>
      <c r="E120" s="131"/>
      <c r="F120" s="132"/>
      <c r="G120" s="130"/>
      <c r="H120" s="131"/>
      <c r="I120" s="131"/>
      <c r="J120" s="133"/>
      <c r="K120" s="134"/>
      <c r="L120" s="135"/>
      <c r="M120" s="136"/>
      <c r="N120" s="136"/>
      <c r="O120" s="137"/>
      <c r="P120" s="138"/>
      <c r="Q120" s="136"/>
      <c r="R120" s="139"/>
      <c r="S120" s="138"/>
      <c r="T120" s="136"/>
      <c r="U120" s="139"/>
      <c r="V120" s="134"/>
      <c r="W120" s="136"/>
      <c r="X120" s="137"/>
      <c r="Y120" s="140"/>
      <c r="Z120" s="135"/>
      <c r="AA120" s="141"/>
      <c r="AB120" s="140"/>
      <c r="AC120" s="142"/>
      <c r="AD120" s="142"/>
      <c r="AE120" s="143"/>
      <c r="AF120" s="144"/>
      <c r="AG120" s="145"/>
      <c r="AH120" s="145"/>
      <c r="AI120" s="146"/>
      <c r="AJ120" s="144"/>
      <c r="AK120" s="145"/>
      <c r="AL120" s="145"/>
      <c r="AM120" s="146"/>
    </row>
  </sheetData>
  <mergeCells count="63">
    <mergeCell ref="AF2:AI3"/>
    <mergeCell ref="K3:O3"/>
    <mergeCell ref="P3:R3"/>
    <mergeCell ref="S3:U3"/>
    <mergeCell ref="V3:X3"/>
    <mergeCell ref="Y3:AA3"/>
    <mergeCell ref="K4:K5"/>
    <mergeCell ref="L4:M4"/>
    <mergeCell ref="A6:A7"/>
    <mergeCell ref="A8:A9"/>
    <mergeCell ref="A2:A5"/>
    <mergeCell ref="B2:B5"/>
    <mergeCell ref="C2:C5"/>
    <mergeCell ref="D2:F3"/>
    <mergeCell ref="G2:J3"/>
    <mergeCell ref="K2:AA2"/>
    <mergeCell ref="A10:A12"/>
    <mergeCell ref="C10:C11"/>
    <mergeCell ref="A13:A14"/>
    <mergeCell ref="A16:A17"/>
    <mergeCell ref="A18:A20"/>
    <mergeCell ref="C18:C20"/>
    <mergeCell ref="A31:A33"/>
    <mergeCell ref="C31:C33"/>
    <mergeCell ref="A34:A36"/>
    <mergeCell ref="C34:C36"/>
    <mergeCell ref="A37:A40"/>
    <mergeCell ref="C37:C39"/>
    <mergeCell ref="A44:A45"/>
    <mergeCell ref="A46:A48"/>
    <mergeCell ref="C46:C48"/>
    <mergeCell ref="A49:A50"/>
    <mergeCell ref="A51:A52"/>
    <mergeCell ref="A53:A55"/>
    <mergeCell ref="A56:A57"/>
    <mergeCell ref="A68:A71"/>
    <mergeCell ref="AF68:AI69"/>
    <mergeCell ref="AJ68:AM69"/>
    <mergeCell ref="K69:O69"/>
    <mergeCell ref="P69:R69"/>
    <mergeCell ref="S69:U69"/>
    <mergeCell ref="V69:X69"/>
    <mergeCell ref="Y69:AA69"/>
    <mergeCell ref="AB69:AE69"/>
    <mergeCell ref="K70:K71"/>
    <mergeCell ref="L70:L71"/>
    <mergeCell ref="A74:A75"/>
    <mergeCell ref="C74:C75"/>
    <mergeCell ref="B68:B71"/>
    <mergeCell ref="C68:C71"/>
    <mergeCell ref="D68:F69"/>
    <mergeCell ref="G68:J69"/>
    <mergeCell ref="K68:AE68"/>
    <mergeCell ref="A79:A81"/>
    <mergeCell ref="C79:C81"/>
    <mergeCell ref="A92:A94"/>
    <mergeCell ref="C92:C94"/>
    <mergeCell ref="A105:A107"/>
    <mergeCell ref="C105:C107"/>
    <mergeCell ref="A95:A97"/>
    <mergeCell ref="C95:C97"/>
    <mergeCell ref="A98:A100"/>
    <mergeCell ref="C98:C100"/>
  </mergeCells>
  <printOptions horizontalCentered="1"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61"/>
  <sheetViews>
    <sheetView tabSelected="1" workbookViewId="0" topLeftCell="A67">
      <selection activeCell="A1" sqref="A1"/>
      <selection activeCell="A1" sqref="A1"/>
      <selection activeCell="A1" sqref="A1"/>
      <selection activeCell="A1" sqref="A1"/>
      <selection activeCell="O81" sqref="O81"/>
    </sheetView>
  </sheetViews>
  <sheetFormatPr defaultColWidth="9.140625" defaultRowHeight="12.75"/>
  <cols>
    <col min="1" max="1" width="2.8515625" style="5" customWidth="1"/>
    <col min="2" max="2" width="29.28125" style="5" customWidth="1"/>
    <col min="3" max="3" width="8.7109375" style="5" customWidth="1"/>
    <col min="4" max="4" width="7.421875" style="5" customWidth="1"/>
    <col min="5" max="5" width="5.8515625" style="5" customWidth="1"/>
    <col min="6" max="6" width="7.140625" style="5" customWidth="1"/>
    <col min="7" max="7" width="6.28125" style="5" customWidth="1"/>
    <col min="8" max="8" width="5.140625" style="5" customWidth="1"/>
    <col min="9" max="9" width="5.28125" style="5" customWidth="1"/>
    <col min="10" max="10" width="4.8515625" style="5" customWidth="1"/>
    <col min="11" max="11" width="5.421875" style="5" customWidth="1"/>
    <col min="12" max="13" width="5.57421875" style="5" customWidth="1"/>
    <col min="14" max="16384" width="9.140625" style="5" customWidth="1"/>
  </cols>
  <sheetData>
    <row r="1" ht="12.75" hidden="1">
      <c r="A1" s="5" t="s">
        <v>13</v>
      </c>
    </row>
    <row r="2" spans="1:3" ht="12.75" customHeight="1" hidden="1">
      <c r="A2" s="222" t="s">
        <v>0</v>
      </c>
      <c r="B2" s="222" t="s">
        <v>1</v>
      </c>
      <c r="C2" s="221" t="s">
        <v>2</v>
      </c>
    </row>
    <row r="3" spans="1:3" ht="12.75" customHeight="1" hidden="1">
      <c r="A3" s="222"/>
      <c r="B3" s="222"/>
      <c r="C3" s="221"/>
    </row>
    <row r="4" spans="1:3" ht="12.75" customHeight="1" hidden="1">
      <c r="A4" s="222"/>
      <c r="B4" s="222"/>
      <c r="C4" s="221"/>
    </row>
    <row r="5" spans="1:3" ht="12.75" customHeight="1" hidden="1">
      <c r="A5" s="222"/>
      <c r="B5" s="222"/>
      <c r="C5" s="221"/>
    </row>
    <row r="6" spans="1:3" ht="12.75" hidden="1">
      <c r="A6" s="211">
        <v>1</v>
      </c>
      <c r="B6" s="29" t="s">
        <v>25</v>
      </c>
      <c r="C6" s="30">
        <v>4081.7</v>
      </c>
    </row>
    <row r="7" spans="1:3" ht="12.75" hidden="1">
      <c r="A7" s="211"/>
      <c r="B7" s="29" t="s">
        <v>26</v>
      </c>
      <c r="C7" s="30">
        <v>70.1</v>
      </c>
    </row>
    <row r="8" spans="1:3" ht="12.75" hidden="1">
      <c r="A8" s="211">
        <v>2</v>
      </c>
      <c r="B8" s="43" t="s">
        <v>27</v>
      </c>
      <c r="C8" s="44">
        <v>6576.5</v>
      </c>
    </row>
    <row r="9" spans="1:3" ht="12.75" hidden="1">
      <c r="A9" s="211"/>
      <c r="B9" s="29" t="s">
        <v>26</v>
      </c>
      <c r="C9" s="30">
        <v>71.6</v>
      </c>
    </row>
    <row r="10" spans="1:3" ht="12.75" hidden="1">
      <c r="A10" s="211">
        <v>3</v>
      </c>
      <c r="B10" s="29" t="s">
        <v>28</v>
      </c>
      <c r="C10" s="215">
        <v>7936.4</v>
      </c>
    </row>
    <row r="11" spans="1:3" ht="12.75" hidden="1">
      <c r="A11" s="211"/>
      <c r="B11" s="29" t="s">
        <v>29</v>
      </c>
      <c r="C11" s="217"/>
    </row>
    <row r="12" spans="1:3" ht="12.75" hidden="1">
      <c r="A12" s="211"/>
      <c r="B12" s="29" t="s">
        <v>26</v>
      </c>
      <c r="C12" s="30">
        <v>35.2</v>
      </c>
    </row>
    <row r="13" spans="1:3" ht="12.75" hidden="1">
      <c r="A13" s="211">
        <v>4</v>
      </c>
      <c r="B13" s="43" t="s">
        <v>30</v>
      </c>
      <c r="C13" s="44">
        <v>8841.2</v>
      </c>
    </row>
    <row r="14" spans="1:3" ht="12.75" hidden="1">
      <c r="A14" s="211"/>
      <c r="B14" s="29" t="s">
        <v>26</v>
      </c>
      <c r="C14" s="30">
        <v>68.6</v>
      </c>
    </row>
    <row r="15" spans="1:3" ht="12.75" hidden="1">
      <c r="A15" s="28">
        <v>5</v>
      </c>
      <c r="B15" s="43" t="s">
        <v>31</v>
      </c>
      <c r="C15" s="44">
        <v>3819.8</v>
      </c>
    </row>
    <row r="16" spans="1:3" ht="12.75" hidden="1">
      <c r="A16" s="211">
        <v>6</v>
      </c>
      <c r="B16" s="43" t="s">
        <v>32</v>
      </c>
      <c r="C16" s="44">
        <v>5455.3</v>
      </c>
    </row>
    <row r="17" spans="1:3" ht="12.75" hidden="1">
      <c r="A17" s="211"/>
      <c r="B17" s="29" t="s">
        <v>26</v>
      </c>
      <c r="C17" s="30">
        <v>1804.9</v>
      </c>
    </row>
    <row r="18" spans="1:3" ht="12.75" hidden="1">
      <c r="A18" s="211">
        <v>7</v>
      </c>
      <c r="B18" s="29" t="s">
        <v>33</v>
      </c>
      <c r="C18" s="215">
        <v>8925</v>
      </c>
    </row>
    <row r="19" spans="1:3" ht="12.75" hidden="1">
      <c r="A19" s="211"/>
      <c r="B19" s="29" t="s">
        <v>34</v>
      </c>
      <c r="C19" s="216"/>
    </row>
    <row r="20" spans="1:3" ht="12.75" hidden="1">
      <c r="A20" s="211"/>
      <c r="B20" s="29" t="s">
        <v>35</v>
      </c>
      <c r="C20" s="217"/>
    </row>
    <row r="21" spans="1:3" ht="12.75" hidden="1">
      <c r="A21" s="28">
        <v>8</v>
      </c>
      <c r="B21" s="43" t="s">
        <v>36</v>
      </c>
      <c r="C21" s="44">
        <v>5099.2</v>
      </c>
    </row>
    <row r="22" spans="1:3" ht="12.75" hidden="1">
      <c r="A22" s="28">
        <v>9</v>
      </c>
      <c r="B22" s="43" t="s">
        <v>37</v>
      </c>
      <c r="C22" s="44">
        <v>11695.1</v>
      </c>
    </row>
    <row r="23" spans="1:3" ht="12.75" hidden="1">
      <c r="A23" s="28">
        <v>10</v>
      </c>
      <c r="B23" s="43" t="s">
        <v>38</v>
      </c>
      <c r="C23" s="44">
        <v>11742.5</v>
      </c>
    </row>
    <row r="24" spans="1:3" ht="12.75" hidden="1">
      <c r="A24" s="28">
        <v>11</v>
      </c>
      <c r="B24" s="43" t="s">
        <v>39</v>
      </c>
      <c r="C24" s="44">
        <v>3201.6</v>
      </c>
    </row>
    <row r="25" spans="1:3" ht="12.75" hidden="1">
      <c r="A25" s="28">
        <v>12</v>
      </c>
      <c r="B25" s="43" t="s">
        <v>40</v>
      </c>
      <c r="C25" s="44">
        <v>478.5</v>
      </c>
    </row>
    <row r="26" spans="1:3" ht="12.75" hidden="1">
      <c r="A26" s="28">
        <v>13</v>
      </c>
      <c r="B26" s="29" t="s">
        <v>41</v>
      </c>
      <c r="C26" s="30">
        <v>1319.44</v>
      </c>
    </row>
    <row r="27" spans="1:3" ht="12.75" hidden="1">
      <c r="A27" s="28">
        <v>14</v>
      </c>
      <c r="B27" s="29" t="s">
        <v>42</v>
      </c>
      <c r="C27" s="30">
        <v>1863.5</v>
      </c>
    </row>
    <row r="28" spans="1:3" ht="12.75" hidden="1">
      <c r="A28" s="28">
        <v>15</v>
      </c>
      <c r="B28" s="29" t="s">
        <v>43</v>
      </c>
      <c r="C28" s="30">
        <v>723.7</v>
      </c>
    </row>
    <row r="29" spans="1:3" ht="12.75" hidden="1">
      <c r="A29" s="28">
        <v>16</v>
      </c>
      <c r="B29" s="43" t="s">
        <v>44</v>
      </c>
      <c r="C29" s="44">
        <v>2495.4</v>
      </c>
    </row>
    <row r="30" spans="1:3" ht="12.75" hidden="1">
      <c r="A30" s="28">
        <v>17</v>
      </c>
      <c r="B30" s="43" t="s">
        <v>45</v>
      </c>
      <c r="C30" s="44">
        <v>3600.6</v>
      </c>
    </row>
    <row r="31" spans="1:3" ht="12.75" hidden="1">
      <c r="A31" s="211">
        <v>18</v>
      </c>
      <c r="B31" s="43" t="s">
        <v>46</v>
      </c>
      <c r="C31" s="212">
        <v>4425.34</v>
      </c>
    </row>
    <row r="32" spans="1:3" ht="12.75" hidden="1">
      <c r="A32" s="211"/>
      <c r="B32" s="43" t="s">
        <v>47</v>
      </c>
      <c r="C32" s="213"/>
    </row>
    <row r="33" spans="1:3" ht="12.75" hidden="1">
      <c r="A33" s="211"/>
      <c r="B33" s="43" t="s">
        <v>48</v>
      </c>
      <c r="C33" s="214"/>
    </row>
    <row r="34" spans="1:3" ht="12.75" hidden="1">
      <c r="A34" s="211">
        <v>19</v>
      </c>
      <c r="B34" s="43" t="s">
        <v>49</v>
      </c>
      <c r="C34" s="212">
        <v>4164.4</v>
      </c>
    </row>
    <row r="35" spans="1:3" ht="12.75" hidden="1">
      <c r="A35" s="211"/>
      <c r="B35" s="43" t="s">
        <v>50</v>
      </c>
      <c r="C35" s="213"/>
    </row>
    <row r="36" spans="1:3" ht="12.75" hidden="1">
      <c r="A36" s="211"/>
      <c r="B36" s="43" t="s">
        <v>51</v>
      </c>
      <c r="C36" s="214"/>
    </row>
    <row r="37" spans="1:3" ht="12.75" hidden="1">
      <c r="A37" s="211">
        <v>20</v>
      </c>
      <c r="B37" s="43" t="s">
        <v>52</v>
      </c>
      <c r="C37" s="212">
        <v>9122.9</v>
      </c>
    </row>
    <row r="38" spans="1:3" ht="12.75" hidden="1">
      <c r="A38" s="211"/>
      <c r="B38" s="43" t="s">
        <v>53</v>
      </c>
      <c r="C38" s="213"/>
    </row>
    <row r="39" spans="1:3" ht="12.75" hidden="1">
      <c r="A39" s="211"/>
      <c r="B39" s="43" t="s">
        <v>54</v>
      </c>
      <c r="C39" s="214"/>
    </row>
    <row r="40" spans="1:3" ht="12.75" hidden="1">
      <c r="A40" s="211"/>
      <c r="B40" s="29" t="s">
        <v>26</v>
      </c>
      <c r="C40" s="30">
        <v>1221.4</v>
      </c>
    </row>
    <row r="41" spans="1:3" ht="12.75" hidden="1">
      <c r="A41" s="28">
        <v>21</v>
      </c>
      <c r="B41" s="29" t="s">
        <v>55</v>
      </c>
      <c r="C41" s="30">
        <v>4025.6</v>
      </c>
    </row>
    <row r="42" spans="1:3" ht="12.75" hidden="1">
      <c r="A42" s="28">
        <v>22</v>
      </c>
      <c r="B42" s="29" t="s">
        <v>56</v>
      </c>
      <c r="C42" s="30">
        <v>3214.15</v>
      </c>
    </row>
    <row r="43" spans="1:3" ht="12.75" hidden="1">
      <c r="A43" s="28">
        <v>23</v>
      </c>
      <c r="B43" s="29" t="s">
        <v>57</v>
      </c>
      <c r="C43" s="30">
        <v>5849.4</v>
      </c>
    </row>
    <row r="44" spans="1:3" ht="12.75" hidden="1">
      <c r="A44" s="211">
        <v>24</v>
      </c>
      <c r="B44" s="29" t="s">
        <v>58</v>
      </c>
      <c r="C44" s="30">
        <v>6004.45</v>
      </c>
    </row>
    <row r="45" spans="1:3" ht="12.75" hidden="1">
      <c r="A45" s="211"/>
      <c r="B45" s="29" t="s">
        <v>26</v>
      </c>
      <c r="C45" s="30">
        <v>696.4</v>
      </c>
    </row>
    <row r="46" spans="1:3" ht="12.75" hidden="1">
      <c r="A46" s="211">
        <v>25</v>
      </c>
      <c r="B46" s="43" t="s">
        <v>59</v>
      </c>
      <c r="C46" s="212">
        <v>12253.8</v>
      </c>
    </row>
    <row r="47" spans="1:3" ht="12.75" hidden="1">
      <c r="A47" s="211"/>
      <c r="B47" s="43" t="s">
        <v>60</v>
      </c>
      <c r="C47" s="213"/>
    </row>
    <row r="48" spans="1:3" ht="12.75" hidden="1">
      <c r="A48" s="211"/>
      <c r="B48" s="43" t="s">
        <v>61</v>
      </c>
      <c r="C48" s="214"/>
    </row>
    <row r="49" spans="1:3" ht="12.75" hidden="1">
      <c r="A49" s="211">
        <v>26</v>
      </c>
      <c r="B49" s="29" t="s">
        <v>62</v>
      </c>
      <c r="C49" s="30">
        <v>981.4</v>
      </c>
    </row>
    <row r="50" spans="1:3" ht="12.75" hidden="1">
      <c r="A50" s="211"/>
      <c r="B50" s="29" t="s">
        <v>26</v>
      </c>
      <c r="C50" s="30">
        <v>1405.9</v>
      </c>
    </row>
    <row r="51" spans="1:3" ht="12.75" hidden="1">
      <c r="A51" s="211">
        <v>27</v>
      </c>
      <c r="B51" s="29" t="s">
        <v>5</v>
      </c>
      <c r="C51" s="30">
        <v>5491.5</v>
      </c>
    </row>
    <row r="52" spans="1:3" ht="12.75" hidden="1">
      <c r="A52" s="211"/>
      <c r="B52" s="29" t="s">
        <v>26</v>
      </c>
      <c r="C52" s="30">
        <v>1542.1</v>
      </c>
    </row>
    <row r="53" spans="1:3" ht="12.75" hidden="1">
      <c r="A53" s="211">
        <v>28</v>
      </c>
      <c r="B53" s="29" t="s">
        <v>63</v>
      </c>
      <c r="C53" s="30">
        <v>3798.81</v>
      </c>
    </row>
    <row r="54" spans="1:3" ht="12.75" hidden="1">
      <c r="A54" s="211"/>
      <c r="B54" s="29" t="s">
        <v>26</v>
      </c>
      <c r="C54" s="30">
        <v>19.2</v>
      </c>
    </row>
    <row r="55" spans="1:3" ht="12.75" hidden="1">
      <c r="A55" s="211"/>
      <c r="B55" s="29" t="s">
        <v>26</v>
      </c>
      <c r="C55" s="30">
        <v>220.6</v>
      </c>
    </row>
    <row r="56" spans="1:3" ht="12.75" hidden="1">
      <c r="A56" s="211">
        <v>29</v>
      </c>
      <c r="B56" s="29" t="s">
        <v>3</v>
      </c>
      <c r="C56" s="30">
        <v>4495.4</v>
      </c>
    </row>
    <row r="57" spans="1:3" ht="12.75" hidden="1">
      <c r="A57" s="211"/>
      <c r="B57" s="29" t="s">
        <v>26</v>
      </c>
      <c r="C57" s="30">
        <v>92.8</v>
      </c>
    </row>
    <row r="58" spans="1:3" ht="12.75" hidden="1">
      <c r="A58" s="4">
        <v>30</v>
      </c>
      <c r="B58" s="2" t="s">
        <v>4</v>
      </c>
      <c r="C58" s="47">
        <v>3604.5</v>
      </c>
    </row>
    <row r="59" spans="1:3" ht="12.75" hidden="1">
      <c r="A59" s="28">
        <v>31</v>
      </c>
      <c r="B59" s="2" t="s">
        <v>7</v>
      </c>
      <c r="C59" s="47">
        <v>3554.45</v>
      </c>
    </row>
    <row r="60" spans="1:3" ht="12.75" hidden="1">
      <c r="A60" s="4">
        <v>32</v>
      </c>
      <c r="B60" s="2" t="s">
        <v>8</v>
      </c>
      <c r="C60" s="47">
        <v>4416</v>
      </c>
    </row>
    <row r="61" spans="1:3" ht="12.75" hidden="1">
      <c r="A61" s="28">
        <v>33</v>
      </c>
      <c r="B61" s="2" t="s">
        <v>9</v>
      </c>
      <c r="C61" s="47">
        <v>2707.7</v>
      </c>
    </row>
    <row r="62" spans="1:3" ht="12.75" hidden="1">
      <c r="A62" s="4">
        <v>34</v>
      </c>
      <c r="B62" s="2" t="s">
        <v>6</v>
      </c>
      <c r="C62" s="47">
        <v>3516.8</v>
      </c>
    </row>
    <row r="63" spans="1:3" ht="12.75" hidden="1">
      <c r="A63" s="28">
        <v>35</v>
      </c>
      <c r="B63" s="2" t="s">
        <v>10</v>
      </c>
      <c r="C63" s="47">
        <v>3205.9</v>
      </c>
    </row>
    <row r="64" spans="1:3" ht="12.75" hidden="1">
      <c r="A64" s="4">
        <v>36</v>
      </c>
      <c r="B64" s="2" t="s">
        <v>11</v>
      </c>
      <c r="C64" s="47">
        <v>3607.3</v>
      </c>
    </row>
    <row r="65" spans="1:3" ht="12.75" hidden="1">
      <c r="A65" s="28">
        <v>37</v>
      </c>
      <c r="B65" s="2" t="s">
        <v>12</v>
      </c>
      <c r="C65" s="51">
        <v>3610.4</v>
      </c>
    </row>
    <row r="66" spans="1:3" ht="12.75" hidden="1">
      <c r="A66" s="59"/>
      <c r="B66" s="1" t="s">
        <v>64</v>
      </c>
      <c r="C66" s="60">
        <f>SUM(C6:C65)</f>
        <v>187154.43999999994</v>
      </c>
    </row>
    <row r="67" spans="1:13" ht="12.75">
      <c r="A67" s="244" t="s">
        <v>173</v>
      </c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</row>
    <row r="68" spans="1:13" s="72" customFormat="1" ht="12" customHeight="1">
      <c r="A68" s="189" t="s">
        <v>0</v>
      </c>
      <c r="B68" s="189" t="s">
        <v>1</v>
      </c>
      <c r="C68" s="190" t="s">
        <v>2</v>
      </c>
      <c r="D68" s="253" t="s">
        <v>116</v>
      </c>
      <c r="E68" s="256" t="s">
        <v>16</v>
      </c>
      <c r="F68" s="257"/>
      <c r="G68" s="257"/>
      <c r="H68" s="257"/>
      <c r="I68" s="257"/>
      <c r="J68" s="257"/>
      <c r="K68" s="258"/>
      <c r="L68" s="245" t="s">
        <v>114</v>
      </c>
      <c r="M68" s="245" t="s">
        <v>113</v>
      </c>
    </row>
    <row r="69" spans="1:13" ht="14.25" customHeight="1">
      <c r="A69" s="189"/>
      <c r="B69" s="189"/>
      <c r="C69" s="190"/>
      <c r="D69" s="254"/>
      <c r="E69" s="242" t="s">
        <v>144</v>
      </c>
      <c r="F69" s="245" t="s">
        <v>145</v>
      </c>
      <c r="G69" s="242" t="s">
        <v>18</v>
      </c>
      <c r="H69" s="248" t="s">
        <v>117</v>
      </c>
      <c r="I69" s="247" t="s">
        <v>20</v>
      </c>
      <c r="J69" s="247" t="s">
        <v>21</v>
      </c>
      <c r="K69" s="250" t="s">
        <v>22</v>
      </c>
      <c r="L69" s="246"/>
      <c r="M69" s="246"/>
    </row>
    <row r="70" spans="1:13" ht="44.25" customHeight="1">
      <c r="A70" s="189"/>
      <c r="B70" s="189"/>
      <c r="C70" s="190"/>
      <c r="D70" s="255"/>
      <c r="E70" s="242"/>
      <c r="F70" s="247"/>
      <c r="G70" s="242"/>
      <c r="H70" s="249"/>
      <c r="I70" s="242"/>
      <c r="J70" s="242"/>
      <c r="K70" s="243"/>
      <c r="L70" s="247"/>
      <c r="M70" s="247"/>
    </row>
    <row r="71" spans="1:34" ht="12.75">
      <c r="A71" s="240">
        <v>1</v>
      </c>
      <c r="B71" s="149" t="s">
        <v>146</v>
      </c>
      <c r="C71" s="266">
        <v>1967.8</v>
      </c>
      <c r="D71" s="100">
        <v>4.87</v>
      </c>
      <c r="E71" s="100">
        <v>5.5</v>
      </c>
      <c r="F71" s="168">
        <f>+0.8</f>
        <v>0.8</v>
      </c>
      <c r="G71" s="100">
        <v>4.7</v>
      </c>
      <c r="H71" s="100"/>
      <c r="I71" s="103">
        <v>0.53</v>
      </c>
      <c r="J71" s="100"/>
      <c r="K71" s="108">
        <v>2.19</v>
      </c>
      <c r="L71" s="100">
        <f>F71+G71+I71+K71</f>
        <v>8.22</v>
      </c>
      <c r="M71" s="100">
        <f>L71+D71</f>
        <v>13.09</v>
      </c>
      <c r="N71" s="147"/>
      <c r="O71" s="147"/>
      <c r="P71" s="147"/>
      <c r="Q71" s="147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</row>
    <row r="72" spans="1:34" ht="12.75">
      <c r="A72" s="241"/>
      <c r="B72" s="149" t="s">
        <v>147</v>
      </c>
      <c r="C72" s="267"/>
      <c r="D72" s="100">
        <v>4.87</v>
      </c>
      <c r="E72" s="100">
        <v>5.5</v>
      </c>
      <c r="F72" s="168">
        <f aca="true" t="shared" si="0" ref="F72:F135">+0.8</f>
        <v>0.8</v>
      </c>
      <c r="G72" s="100">
        <v>5.5</v>
      </c>
      <c r="H72" s="100"/>
      <c r="I72" s="103">
        <v>0.53</v>
      </c>
      <c r="J72" s="100"/>
      <c r="K72" s="108">
        <v>2.19</v>
      </c>
      <c r="L72" s="100">
        <f>G72+I72+J72+K72</f>
        <v>8.22</v>
      </c>
      <c r="M72" s="100">
        <v>13.09</v>
      </c>
      <c r="N72" s="147"/>
      <c r="O72" s="147"/>
      <c r="P72" s="147"/>
      <c r="Q72" s="147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</row>
    <row r="73" spans="1:13" ht="25.5" customHeight="1">
      <c r="A73" s="240">
        <v>2</v>
      </c>
      <c r="B73" s="154" t="s">
        <v>131</v>
      </c>
      <c r="C73" s="251">
        <v>8376.51</v>
      </c>
      <c r="D73" s="100">
        <v>4.84</v>
      </c>
      <c r="E73" s="100">
        <v>5.53</v>
      </c>
      <c r="F73" s="168">
        <f t="shared" si="0"/>
        <v>0.8</v>
      </c>
      <c r="G73" s="100">
        <v>5.53</v>
      </c>
      <c r="H73" s="100"/>
      <c r="I73" s="103">
        <v>0.53</v>
      </c>
      <c r="J73" s="100">
        <v>2.24</v>
      </c>
      <c r="K73" s="100">
        <v>2.19</v>
      </c>
      <c r="L73" s="160">
        <f>G73+I73+J73+K73</f>
        <v>10.49</v>
      </c>
      <c r="M73" s="100">
        <f>D73+G73+I73+J73+K73</f>
        <v>15.33</v>
      </c>
    </row>
    <row r="74" spans="1:14" ht="22.5" customHeight="1">
      <c r="A74" s="241"/>
      <c r="B74" s="154" t="s">
        <v>132</v>
      </c>
      <c r="C74" s="252"/>
      <c r="D74" s="100">
        <v>4.84</v>
      </c>
      <c r="E74" s="100">
        <v>5.53</v>
      </c>
      <c r="F74" s="168">
        <f t="shared" si="0"/>
        <v>0.8</v>
      </c>
      <c r="G74" s="100">
        <v>5.53</v>
      </c>
      <c r="H74" s="100"/>
      <c r="I74" s="103">
        <v>0.53</v>
      </c>
      <c r="J74" s="100">
        <v>3.1</v>
      </c>
      <c r="K74" s="100">
        <v>2.19</v>
      </c>
      <c r="L74" s="100">
        <f>G74+I74+J74+K74</f>
        <v>11.35</v>
      </c>
      <c r="M74" s="100">
        <f>D74+G74+I74+J74+K74</f>
        <v>16.19</v>
      </c>
      <c r="N74" s="147"/>
    </row>
    <row r="75" spans="1:14" ht="12.75">
      <c r="A75" s="96">
        <v>3</v>
      </c>
      <c r="B75" s="150" t="s">
        <v>69</v>
      </c>
      <c r="C75" s="153">
        <v>1949.8</v>
      </c>
      <c r="D75" s="160">
        <v>4.87</v>
      </c>
      <c r="E75" s="160">
        <v>5.5</v>
      </c>
      <c r="F75" s="168">
        <f t="shared" si="0"/>
        <v>0.8</v>
      </c>
      <c r="G75" s="100">
        <v>4.7</v>
      </c>
      <c r="H75" s="100"/>
      <c r="I75" s="103">
        <v>0.53</v>
      </c>
      <c r="J75" s="115"/>
      <c r="K75" s="100">
        <v>2.19</v>
      </c>
      <c r="L75" s="100">
        <f>F75+G75+I75+K75</f>
        <v>8.22</v>
      </c>
      <c r="M75" s="100">
        <f>D75+L75</f>
        <v>13.09</v>
      </c>
      <c r="N75" s="148"/>
    </row>
    <row r="76" spans="1:14" ht="12.75">
      <c r="A76" s="240">
        <v>4</v>
      </c>
      <c r="B76" s="154" t="s">
        <v>133</v>
      </c>
      <c r="C76" s="251">
        <v>4018.1</v>
      </c>
      <c r="D76" s="100">
        <v>3.81</v>
      </c>
      <c r="E76" s="160">
        <v>5.03</v>
      </c>
      <c r="F76" s="168">
        <f t="shared" si="0"/>
        <v>0.8</v>
      </c>
      <c r="G76" s="100">
        <v>5.03</v>
      </c>
      <c r="H76" s="100"/>
      <c r="I76" s="103">
        <v>0</v>
      </c>
      <c r="J76" s="103">
        <v>2.9</v>
      </c>
      <c r="K76" s="100">
        <v>2.19</v>
      </c>
      <c r="L76" s="100">
        <f>G76+I76+J76+K76</f>
        <v>10.12</v>
      </c>
      <c r="M76" s="100">
        <f>D76+G76+I76+J76+K76</f>
        <v>13.93</v>
      </c>
      <c r="N76" s="148"/>
    </row>
    <row r="77" spans="1:14" ht="12.75">
      <c r="A77" s="241"/>
      <c r="B77" s="154" t="s">
        <v>134</v>
      </c>
      <c r="C77" s="252"/>
      <c r="D77" s="100">
        <v>3.81</v>
      </c>
      <c r="E77" s="160">
        <v>5.03</v>
      </c>
      <c r="F77" s="168">
        <f t="shared" si="0"/>
        <v>0.8</v>
      </c>
      <c r="G77" s="100">
        <v>5.03</v>
      </c>
      <c r="H77" s="100"/>
      <c r="I77" s="103">
        <v>0</v>
      </c>
      <c r="J77" s="103">
        <v>2.9</v>
      </c>
      <c r="K77" s="100">
        <v>2.19</v>
      </c>
      <c r="L77" s="100">
        <f>G77+I77+J77+K77</f>
        <v>10.12</v>
      </c>
      <c r="M77" s="100">
        <f>D77+G77+I77+J77+K77</f>
        <v>13.93</v>
      </c>
      <c r="N77" s="147"/>
    </row>
    <row r="78" spans="1:14" ht="12.75">
      <c r="A78" s="240">
        <v>5</v>
      </c>
      <c r="B78" s="155" t="s">
        <v>135</v>
      </c>
      <c r="C78" s="251">
        <v>4349.9</v>
      </c>
      <c r="D78" s="100">
        <v>4.84</v>
      </c>
      <c r="E78" s="100">
        <v>5.53</v>
      </c>
      <c r="F78" s="168">
        <f t="shared" si="0"/>
        <v>0.8</v>
      </c>
      <c r="G78" s="100">
        <v>5.53</v>
      </c>
      <c r="H78" s="100"/>
      <c r="I78" s="103">
        <v>0.53</v>
      </c>
      <c r="J78" s="103">
        <v>2.24</v>
      </c>
      <c r="K78" s="100">
        <v>2.19</v>
      </c>
      <c r="L78" s="100">
        <f>G78+I78+J78+K78</f>
        <v>10.49</v>
      </c>
      <c r="M78" s="100">
        <f>D78+G78+I78+J78+K78</f>
        <v>15.33</v>
      </c>
      <c r="N78" s="148"/>
    </row>
    <row r="79" spans="1:14" ht="22.5">
      <c r="A79" s="241"/>
      <c r="B79" s="155" t="s">
        <v>136</v>
      </c>
      <c r="C79" s="252"/>
      <c r="D79" s="100">
        <v>4.84</v>
      </c>
      <c r="E79" s="100">
        <v>5.53</v>
      </c>
      <c r="F79" s="168">
        <f t="shared" si="0"/>
        <v>0.8</v>
      </c>
      <c r="G79" s="100">
        <v>5.53</v>
      </c>
      <c r="H79" s="100"/>
      <c r="I79" s="103">
        <v>0.53</v>
      </c>
      <c r="J79" s="103">
        <v>3.1</v>
      </c>
      <c r="K79" s="100">
        <v>2.19</v>
      </c>
      <c r="L79" s="100">
        <f>G79+I79+J79+K79</f>
        <v>11.35</v>
      </c>
      <c r="M79" s="100">
        <f>D79+G79+I79+J79+K79</f>
        <v>16.19</v>
      </c>
      <c r="N79" s="148"/>
    </row>
    <row r="80" spans="1:14" ht="12.75">
      <c r="A80" s="96">
        <v>6</v>
      </c>
      <c r="B80" s="149" t="s">
        <v>70</v>
      </c>
      <c r="C80" s="152">
        <v>5214</v>
      </c>
      <c r="D80" s="160">
        <v>4.87</v>
      </c>
      <c r="E80" s="160">
        <v>5.5</v>
      </c>
      <c r="F80" s="168">
        <f t="shared" si="0"/>
        <v>0.8</v>
      </c>
      <c r="G80" s="100">
        <v>4.7</v>
      </c>
      <c r="H80" s="100"/>
      <c r="I80" s="103">
        <v>0.53</v>
      </c>
      <c r="J80" s="103"/>
      <c r="K80" s="100">
        <v>2.19</v>
      </c>
      <c r="L80" s="100">
        <f>F80+G80+I80+K80</f>
        <v>8.22</v>
      </c>
      <c r="M80" s="100">
        <f>D80+L80</f>
        <v>13.09</v>
      </c>
      <c r="N80" s="148"/>
    </row>
    <row r="81" spans="1:14" ht="12.75">
      <c r="A81" s="96">
        <v>7</v>
      </c>
      <c r="B81" s="149" t="s">
        <v>71</v>
      </c>
      <c r="C81" s="152">
        <v>1170</v>
      </c>
      <c r="D81" s="160">
        <v>4.87</v>
      </c>
      <c r="E81" s="160">
        <v>5.5</v>
      </c>
      <c r="F81" s="168">
        <f t="shared" si="0"/>
        <v>0.8</v>
      </c>
      <c r="G81" s="100">
        <v>4.7</v>
      </c>
      <c r="H81" s="100"/>
      <c r="I81" s="103">
        <v>0.53</v>
      </c>
      <c r="J81" s="100"/>
      <c r="K81" s="100">
        <v>2.19</v>
      </c>
      <c r="L81" s="100">
        <f>F81+G81+I81+K81</f>
        <v>8.22</v>
      </c>
      <c r="M81" s="100">
        <f>L81+D81</f>
        <v>13.09</v>
      </c>
      <c r="N81" s="148"/>
    </row>
    <row r="82" spans="1:14" ht="15" customHeight="1">
      <c r="A82" s="240">
        <v>8</v>
      </c>
      <c r="B82" s="154" t="s">
        <v>137</v>
      </c>
      <c r="C82" s="251">
        <v>5861.6</v>
      </c>
      <c r="D82" s="100">
        <v>4.84</v>
      </c>
      <c r="E82" s="100">
        <v>5.53</v>
      </c>
      <c r="F82" s="168">
        <f t="shared" si="0"/>
        <v>0.8</v>
      </c>
      <c r="G82" s="100">
        <v>5.53</v>
      </c>
      <c r="H82" s="100"/>
      <c r="I82" s="103">
        <v>0</v>
      </c>
      <c r="J82" s="100">
        <v>2.24</v>
      </c>
      <c r="K82" s="100">
        <v>2.19</v>
      </c>
      <c r="L82" s="100">
        <f aca="true" t="shared" si="1" ref="L82:L91">G82+I82+J82+K82</f>
        <v>9.96</v>
      </c>
      <c r="M82" s="100">
        <f aca="true" t="shared" si="2" ref="M82:M91">D82+G82+I82+J82+K82</f>
        <v>14.8</v>
      </c>
      <c r="N82" s="148"/>
    </row>
    <row r="83" spans="1:14" ht="14.25" customHeight="1">
      <c r="A83" s="241"/>
      <c r="B83" s="154" t="s">
        <v>138</v>
      </c>
      <c r="C83" s="252"/>
      <c r="D83" s="100">
        <v>4.84</v>
      </c>
      <c r="E83" s="100">
        <v>5.53</v>
      </c>
      <c r="F83" s="168">
        <f t="shared" si="0"/>
        <v>0.8</v>
      </c>
      <c r="G83" s="100">
        <v>5.53</v>
      </c>
      <c r="H83" s="100"/>
      <c r="I83" s="103">
        <v>0</v>
      </c>
      <c r="J83" s="100">
        <v>3.1</v>
      </c>
      <c r="K83" s="100">
        <v>2.19</v>
      </c>
      <c r="L83" s="100">
        <f t="shared" si="1"/>
        <v>10.82</v>
      </c>
      <c r="M83" s="100">
        <f t="shared" si="2"/>
        <v>15.66</v>
      </c>
      <c r="N83" s="147"/>
    </row>
    <row r="84" spans="1:14" s="162" customFormat="1" ht="12.75" customHeight="1">
      <c r="A84" s="259">
        <v>9</v>
      </c>
      <c r="B84" s="154" t="s">
        <v>148</v>
      </c>
      <c r="C84" s="261">
        <v>3728.2</v>
      </c>
      <c r="D84" s="160">
        <v>4.84</v>
      </c>
      <c r="E84" s="100">
        <v>5.53</v>
      </c>
      <c r="F84" s="168">
        <f t="shared" si="0"/>
        <v>0.8</v>
      </c>
      <c r="G84" s="160">
        <v>5.53</v>
      </c>
      <c r="H84" s="160"/>
      <c r="I84" s="161">
        <v>0.53</v>
      </c>
      <c r="J84" s="160">
        <v>2.24</v>
      </c>
      <c r="K84" s="160">
        <v>2.19</v>
      </c>
      <c r="L84" s="160">
        <f t="shared" si="1"/>
        <v>10.49</v>
      </c>
      <c r="M84" s="160">
        <f t="shared" si="2"/>
        <v>15.33</v>
      </c>
      <c r="N84" s="166"/>
    </row>
    <row r="85" spans="1:14" s="162" customFormat="1" ht="12.75" customHeight="1">
      <c r="A85" s="260"/>
      <c r="B85" s="154" t="s">
        <v>142</v>
      </c>
      <c r="C85" s="262"/>
      <c r="D85" s="160">
        <v>4.84</v>
      </c>
      <c r="E85" s="100">
        <v>5.53</v>
      </c>
      <c r="F85" s="168">
        <f t="shared" si="0"/>
        <v>0.8</v>
      </c>
      <c r="G85" s="160">
        <v>5.53</v>
      </c>
      <c r="H85" s="160"/>
      <c r="I85" s="161">
        <v>0.53</v>
      </c>
      <c r="J85" s="160">
        <v>3.1</v>
      </c>
      <c r="K85" s="160">
        <v>2.19</v>
      </c>
      <c r="L85" s="160">
        <f t="shared" si="1"/>
        <v>11.35</v>
      </c>
      <c r="M85" s="160">
        <f>L85+D85</f>
        <v>16.189999999999998</v>
      </c>
      <c r="N85" s="166"/>
    </row>
    <row r="86" spans="1:14" s="162" customFormat="1" ht="15" customHeight="1">
      <c r="A86" s="260"/>
      <c r="B86" s="154" t="s">
        <v>149</v>
      </c>
      <c r="C86" s="262"/>
      <c r="D86" s="160">
        <v>4.84</v>
      </c>
      <c r="E86" s="100">
        <v>5.53</v>
      </c>
      <c r="F86" s="168">
        <f t="shared" si="0"/>
        <v>0.8</v>
      </c>
      <c r="G86" s="160">
        <v>4.73</v>
      </c>
      <c r="H86" s="160"/>
      <c r="I86" s="161">
        <v>0.53</v>
      </c>
      <c r="J86" s="160">
        <v>2.24</v>
      </c>
      <c r="K86" s="160">
        <v>2.19</v>
      </c>
      <c r="L86" s="160">
        <f>F86+G86+I86+J86+K86</f>
        <v>10.49</v>
      </c>
      <c r="M86" s="160">
        <f>L86+D86</f>
        <v>15.33</v>
      </c>
      <c r="N86" s="166"/>
    </row>
    <row r="87" spans="1:14" s="162" customFormat="1" ht="13.5" customHeight="1">
      <c r="A87" s="260"/>
      <c r="B87" s="154" t="s">
        <v>141</v>
      </c>
      <c r="C87" s="262"/>
      <c r="D87" s="160">
        <v>4.84</v>
      </c>
      <c r="E87" s="100">
        <v>5.53</v>
      </c>
      <c r="F87" s="168">
        <f t="shared" si="0"/>
        <v>0.8</v>
      </c>
      <c r="G87" s="160">
        <v>4.73</v>
      </c>
      <c r="H87" s="160"/>
      <c r="I87" s="161">
        <v>0.53</v>
      </c>
      <c r="J87" s="160">
        <v>3.1</v>
      </c>
      <c r="K87" s="160">
        <v>2.19</v>
      </c>
      <c r="L87" s="160">
        <f>F87+G87+I87+J87+K87</f>
        <v>11.35</v>
      </c>
      <c r="M87" s="160">
        <f>L87+D87</f>
        <v>16.189999999999998</v>
      </c>
      <c r="N87" s="166"/>
    </row>
    <row r="88" spans="1:14" ht="16.5" customHeight="1">
      <c r="A88" s="240">
        <v>10</v>
      </c>
      <c r="B88" s="154" t="s">
        <v>151</v>
      </c>
      <c r="C88" s="251">
        <v>5945.6</v>
      </c>
      <c r="D88" s="100">
        <v>4.84</v>
      </c>
      <c r="E88" s="100">
        <v>5.53</v>
      </c>
      <c r="F88" s="168">
        <f t="shared" si="0"/>
        <v>0.8</v>
      </c>
      <c r="G88" s="100">
        <v>5.53</v>
      </c>
      <c r="H88" s="100"/>
      <c r="I88" s="103">
        <v>0</v>
      </c>
      <c r="J88" s="100">
        <v>2.24</v>
      </c>
      <c r="K88" s="100">
        <v>2.19</v>
      </c>
      <c r="L88" s="100">
        <f t="shared" si="1"/>
        <v>9.96</v>
      </c>
      <c r="M88" s="100">
        <f t="shared" si="2"/>
        <v>14.8</v>
      </c>
      <c r="N88" s="148"/>
    </row>
    <row r="89" spans="1:14" ht="14.25" customHeight="1">
      <c r="A89" s="263"/>
      <c r="B89" s="154" t="s">
        <v>150</v>
      </c>
      <c r="C89" s="264"/>
      <c r="D89" s="100">
        <v>4.84</v>
      </c>
      <c r="E89" s="100">
        <v>5.53</v>
      </c>
      <c r="F89" s="168">
        <f t="shared" si="0"/>
        <v>0.8</v>
      </c>
      <c r="G89" s="100">
        <v>5.53</v>
      </c>
      <c r="H89" s="100"/>
      <c r="I89" s="103">
        <v>0</v>
      </c>
      <c r="J89" s="100">
        <v>3.1</v>
      </c>
      <c r="K89" s="100">
        <v>2.19</v>
      </c>
      <c r="L89" s="100">
        <f t="shared" si="1"/>
        <v>10.82</v>
      </c>
      <c r="M89" s="100">
        <f t="shared" si="2"/>
        <v>15.66</v>
      </c>
      <c r="N89" s="148"/>
    </row>
    <row r="90" spans="1:14" ht="12.75" customHeight="1">
      <c r="A90" s="263"/>
      <c r="B90" s="154" t="s">
        <v>152</v>
      </c>
      <c r="C90" s="264"/>
      <c r="D90" s="100">
        <v>4.84</v>
      </c>
      <c r="E90" s="100">
        <v>5.53</v>
      </c>
      <c r="F90" s="168">
        <f t="shared" si="0"/>
        <v>0.8</v>
      </c>
      <c r="G90" s="100">
        <v>5.53</v>
      </c>
      <c r="H90" s="100"/>
      <c r="I90" s="103">
        <v>0</v>
      </c>
      <c r="J90" s="100">
        <v>2.24</v>
      </c>
      <c r="K90" s="100">
        <v>2.19</v>
      </c>
      <c r="L90" s="160">
        <f t="shared" si="1"/>
        <v>9.96</v>
      </c>
      <c r="M90" s="100">
        <f t="shared" si="2"/>
        <v>14.8</v>
      </c>
      <c r="N90" s="148"/>
    </row>
    <row r="91" spans="1:14" ht="11.25" customHeight="1">
      <c r="A91" s="263"/>
      <c r="B91" s="154" t="s">
        <v>153</v>
      </c>
      <c r="C91" s="264"/>
      <c r="D91" s="100">
        <v>4.84</v>
      </c>
      <c r="E91" s="100">
        <v>5.53</v>
      </c>
      <c r="F91" s="168">
        <f t="shared" si="0"/>
        <v>0.8</v>
      </c>
      <c r="G91" s="100">
        <v>5.53</v>
      </c>
      <c r="H91" s="100"/>
      <c r="I91" s="103">
        <v>0</v>
      </c>
      <c r="J91" s="100">
        <v>3.1</v>
      </c>
      <c r="K91" s="100">
        <v>2.19</v>
      </c>
      <c r="L91" s="160">
        <f t="shared" si="1"/>
        <v>10.82</v>
      </c>
      <c r="M91" s="100">
        <f t="shared" si="2"/>
        <v>15.66</v>
      </c>
      <c r="N91" s="148"/>
    </row>
    <row r="92" spans="1:14" ht="13.5" customHeight="1">
      <c r="A92" s="263"/>
      <c r="B92" s="154" t="s">
        <v>154</v>
      </c>
      <c r="C92" s="264"/>
      <c r="D92" s="100">
        <v>4.84</v>
      </c>
      <c r="E92" s="100">
        <v>5.53</v>
      </c>
      <c r="F92" s="168">
        <f t="shared" si="0"/>
        <v>0.8</v>
      </c>
      <c r="G92" s="100">
        <v>4.73</v>
      </c>
      <c r="H92" s="100"/>
      <c r="I92" s="103">
        <v>0</v>
      </c>
      <c r="J92" s="100">
        <v>2.24</v>
      </c>
      <c r="K92" s="100">
        <v>2.19</v>
      </c>
      <c r="L92" s="160">
        <f>F92+G92+J92+K92</f>
        <v>9.96</v>
      </c>
      <c r="M92" s="100">
        <f>D92+L92</f>
        <v>14.8</v>
      </c>
      <c r="N92" s="148"/>
    </row>
    <row r="93" spans="1:14" ht="13.5" customHeight="1">
      <c r="A93" s="263"/>
      <c r="B93" s="154" t="s">
        <v>155</v>
      </c>
      <c r="C93" s="264"/>
      <c r="D93" s="100">
        <v>4.84</v>
      </c>
      <c r="E93" s="100">
        <v>5.53</v>
      </c>
      <c r="F93" s="168">
        <f t="shared" si="0"/>
        <v>0.8</v>
      </c>
      <c r="G93" s="100">
        <v>4.73</v>
      </c>
      <c r="H93" s="100"/>
      <c r="I93" s="103">
        <v>0</v>
      </c>
      <c r="J93" s="100">
        <v>3.1</v>
      </c>
      <c r="K93" s="100">
        <v>2.19</v>
      </c>
      <c r="L93" s="100">
        <f>F93+G93+J93+K93</f>
        <v>10.82</v>
      </c>
      <c r="M93" s="100">
        <f>D93+L93</f>
        <v>15.66</v>
      </c>
      <c r="N93" s="147"/>
    </row>
    <row r="94" spans="1:14" ht="12.75">
      <c r="A94" s="96">
        <v>11</v>
      </c>
      <c r="B94" s="149" t="s">
        <v>72</v>
      </c>
      <c r="C94" s="152">
        <v>2793.8</v>
      </c>
      <c r="D94" s="100">
        <v>4.84</v>
      </c>
      <c r="E94" s="100">
        <v>5.53</v>
      </c>
      <c r="F94" s="168">
        <f t="shared" si="0"/>
        <v>0.8</v>
      </c>
      <c r="G94" s="160">
        <v>5.53</v>
      </c>
      <c r="H94" s="100"/>
      <c r="I94" s="103">
        <v>0.53</v>
      </c>
      <c r="J94" s="100">
        <v>80.63</v>
      </c>
      <c r="K94" s="100">
        <v>45.68</v>
      </c>
      <c r="L94" s="100">
        <f>G94+I94</f>
        <v>6.0600000000000005</v>
      </c>
      <c r="M94" s="100">
        <f>D94+G94+I94</f>
        <v>10.9</v>
      </c>
      <c r="N94" s="147"/>
    </row>
    <row r="95" spans="1:14" ht="12.75" customHeight="1">
      <c r="A95" s="240">
        <v>12</v>
      </c>
      <c r="B95" s="156" t="s">
        <v>139</v>
      </c>
      <c r="C95" s="251">
        <v>5494.6</v>
      </c>
      <c r="D95" s="100">
        <v>4.97</v>
      </c>
      <c r="E95" s="100">
        <v>5.53</v>
      </c>
      <c r="F95" s="168">
        <f t="shared" si="0"/>
        <v>0.8</v>
      </c>
      <c r="G95" s="160">
        <v>5.53</v>
      </c>
      <c r="H95" s="100"/>
      <c r="I95" s="103">
        <v>0.53</v>
      </c>
      <c r="J95" s="100">
        <v>2.24</v>
      </c>
      <c r="K95" s="100">
        <v>2.19</v>
      </c>
      <c r="L95" s="160">
        <f>G95+I95+J95+K95</f>
        <v>10.49</v>
      </c>
      <c r="M95" s="100">
        <f>D95+G95+I95+J95+K95</f>
        <v>15.459999999999999</v>
      </c>
      <c r="N95" s="147"/>
    </row>
    <row r="96" spans="1:14" ht="14.25" customHeight="1">
      <c r="A96" s="241"/>
      <c r="B96" s="156" t="s">
        <v>140</v>
      </c>
      <c r="C96" s="265"/>
      <c r="D96" s="100">
        <v>4.97</v>
      </c>
      <c r="E96" s="100">
        <v>5.53</v>
      </c>
      <c r="F96" s="168">
        <f t="shared" si="0"/>
        <v>0.8</v>
      </c>
      <c r="G96" s="160">
        <v>5.53</v>
      </c>
      <c r="H96" s="100"/>
      <c r="I96" s="103">
        <v>0.53</v>
      </c>
      <c r="J96" s="100">
        <v>3.1</v>
      </c>
      <c r="K96" s="100">
        <v>2.19</v>
      </c>
      <c r="L96" s="160">
        <f>G96+I96+J96+K96</f>
        <v>11.35</v>
      </c>
      <c r="M96" s="100">
        <f>D96+G96+I96+J96+K96</f>
        <v>16.32</v>
      </c>
      <c r="N96" s="147"/>
    </row>
    <row r="97" spans="1:14" ht="12.75">
      <c r="A97" s="96">
        <v>13</v>
      </c>
      <c r="B97" s="151" t="s">
        <v>73</v>
      </c>
      <c r="C97" s="152">
        <v>5165.4</v>
      </c>
      <c r="D97" s="100">
        <v>4.17</v>
      </c>
      <c r="E97" s="100">
        <v>6.2</v>
      </c>
      <c r="F97" s="168">
        <f t="shared" si="0"/>
        <v>0.8</v>
      </c>
      <c r="G97" s="100">
        <v>6.2</v>
      </c>
      <c r="H97" s="100"/>
      <c r="I97" s="103">
        <v>0.53</v>
      </c>
      <c r="J97" s="100"/>
      <c r="K97" s="100">
        <v>2.19</v>
      </c>
      <c r="L97" s="100">
        <f>G97+I97+J97+K97</f>
        <v>8.92</v>
      </c>
      <c r="M97" s="100">
        <f>D97+G97+I97+J97+K97</f>
        <v>13.09</v>
      </c>
      <c r="N97" s="148"/>
    </row>
    <row r="98" spans="1:14" ht="12.75">
      <c r="A98" s="96">
        <v>14</v>
      </c>
      <c r="B98" s="151" t="s">
        <v>74</v>
      </c>
      <c r="C98" s="152">
        <v>3321.21</v>
      </c>
      <c r="D98" s="160">
        <v>3.03</v>
      </c>
      <c r="E98" s="160">
        <v>5.5</v>
      </c>
      <c r="F98" s="168">
        <f t="shared" si="0"/>
        <v>0.8</v>
      </c>
      <c r="G98" s="160">
        <v>4.7</v>
      </c>
      <c r="H98" s="100"/>
      <c r="I98" s="103">
        <v>0.53</v>
      </c>
      <c r="J98" s="100"/>
      <c r="K98" s="100">
        <v>45.68</v>
      </c>
      <c r="L98" s="100">
        <f>F98+G98+I98</f>
        <v>6.03</v>
      </c>
      <c r="M98" s="100">
        <f>L98+D98</f>
        <v>9.06</v>
      </c>
      <c r="N98" s="148"/>
    </row>
    <row r="99" spans="1:14" ht="12.75">
      <c r="A99" s="96">
        <v>15</v>
      </c>
      <c r="B99" s="151" t="s">
        <v>78</v>
      </c>
      <c r="C99" s="152">
        <v>3752.6</v>
      </c>
      <c r="D99" s="100">
        <v>4.77</v>
      </c>
      <c r="E99" s="100">
        <v>7.57</v>
      </c>
      <c r="F99" s="168">
        <f t="shared" si="0"/>
        <v>0.8</v>
      </c>
      <c r="G99" s="160">
        <v>7.57</v>
      </c>
      <c r="H99" s="100"/>
      <c r="I99" s="103">
        <v>0.53</v>
      </c>
      <c r="J99" s="103"/>
      <c r="K99" s="100">
        <v>2.19</v>
      </c>
      <c r="L99" s="100">
        <f>G99+I99+J99+K99</f>
        <v>10.29</v>
      </c>
      <c r="M99" s="100">
        <f>D99+G99+I99+J99+K99</f>
        <v>15.059999999999999</v>
      </c>
      <c r="N99" s="148"/>
    </row>
    <row r="100" spans="1:14" ht="12.75">
      <c r="A100" s="240">
        <v>16</v>
      </c>
      <c r="B100" s="156" t="s">
        <v>156</v>
      </c>
      <c r="C100" s="266">
        <v>3450.9</v>
      </c>
      <c r="D100" s="100">
        <v>7.4</v>
      </c>
      <c r="E100" s="100">
        <v>6.88</v>
      </c>
      <c r="F100" s="168">
        <f t="shared" si="0"/>
        <v>0.8</v>
      </c>
      <c r="G100" s="100">
        <v>6.88</v>
      </c>
      <c r="H100" s="100">
        <v>0.74</v>
      </c>
      <c r="I100" s="103">
        <v>0.53</v>
      </c>
      <c r="J100" s="100"/>
      <c r="K100" s="100">
        <v>2.19</v>
      </c>
      <c r="L100" s="100">
        <f>G100+I100+K100</f>
        <v>9.6</v>
      </c>
      <c r="M100" s="100">
        <f>D100+G100+I100+J100+K100</f>
        <v>17</v>
      </c>
      <c r="N100" s="148"/>
    </row>
    <row r="101" spans="1:14" ht="12.75" customHeight="1">
      <c r="A101" s="241"/>
      <c r="B101" s="156" t="s">
        <v>143</v>
      </c>
      <c r="C101" s="267"/>
      <c r="D101" s="100">
        <v>7.4</v>
      </c>
      <c r="E101" s="100">
        <v>6.88</v>
      </c>
      <c r="F101" s="168">
        <f t="shared" si="0"/>
        <v>0.8</v>
      </c>
      <c r="G101" s="100">
        <v>6.08</v>
      </c>
      <c r="H101" s="100">
        <v>0.74</v>
      </c>
      <c r="I101" s="103">
        <v>0.53</v>
      </c>
      <c r="J101" s="100"/>
      <c r="K101" s="100">
        <v>2.19</v>
      </c>
      <c r="L101" s="100">
        <f>F101+G101+I101+K101</f>
        <v>9.6</v>
      </c>
      <c r="M101" s="100">
        <f aca="true" t="shared" si="3" ref="M101:M106">L101+D101</f>
        <v>17</v>
      </c>
      <c r="N101" s="148"/>
    </row>
    <row r="102" spans="1:14" ht="12.75">
      <c r="A102" s="240">
        <v>17</v>
      </c>
      <c r="B102" s="156" t="s">
        <v>157</v>
      </c>
      <c r="C102" s="268">
        <v>4505.86</v>
      </c>
      <c r="D102" s="100">
        <v>7.4</v>
      </c>
      <c r="E102" s="100">
        <v>6.88</v>
      </c>
      <c r="F102" s="168">
        <f t="shared" si="0"/>
        <v>0.8</v>
      </c>
      <c r="G102" s="100">
        <v>6.08</v>
      </c>
      <c r="H102" s="100">
        <v>0.74</v>
      </c>
      <c r="I102" s="103">
        <v>0.53</v>
      </c>
      <c r="J102" s="100"/>
      <c r="K102" s="100">
        <v>2.19</v>
      </c>
      <c r="L102" s="100">
        <f>F102+G102+I102+K102</f>
        <v>9.6</v>
      </c>
      <c r="M102" s="100">
        <f t="shared" si="3"/>
        <v>17</v>
      </c>
      <c r="N102" s="148"/>
    </row>
    <row r="103" spans="1:14" ht="22.5">
      <c r="A103" s="241"/>
      <c r="B103" s="156" t="s">
        <v>158</v>
      </c>
      <c r="C103" s="269"/>
      <c r="D103" s="100">
        <v>7.4</v>
      </c>
      <c r="E103" s="100">
        <v>6.88</v>
      </c>
      <c r="F103" s="168">
        <f t="shared" si="0"/>
        <v>0.8</v>
      </c>
      <c r="G103" s="100">
        <v>6.88</v>
      </c>
      <c r="H103" s="100">
        <v>0.74</v>
      </c>
      <c r="I103" s="103">
        <v>0.53</v>
      </c>
      <c r="J103" s="100"/>
      <c r="K103" s="100">
        <v>2.19</v>
      </c>
      <c r="L103" s="100">
        <f>G103+I103+K103</f>
        <v>9.6</v>
      </c>
      <c r="M103" s="100">
        <f t="shared" si="3"/>
        <v>17</v>
      </c>
      <c r="N103" s="148"/>
    </row>
    <row r="104" spans="1:14" ht="12.75">
      <c r="A104" s="96">
        <v>18</v>
      </c>
      <c r="B104" s="151" t="s">
        <v>75</v>
      </c>
      <c r="C104" s="152">
        <v>1019.7</v>
      </c>
      <c r="D104" s="160">
        <v>7.44</v>
      </c>
      <c r="E104" s="160">
        <v>6.1</v>
      </c>
      <c r="F104" s="168">
        <f t="shared" si="0"/>
        <v>0.8</v>
      </c>
      <c r="G104" s="100">
        <v>5.3</v>
      </c>
      <c r="H104" s="100"/>
      <c r="I104" s="103">
        <v>0</v>
      </c>
      <c r="J104" s="100"/>
      <c r="K104" s="100">
        <v>2.19</v>
      </c>
      <c r="L104" s="100">
        <f>G104+K104</f>
        <v>7.49</v>
      </c>
      <c r="M104" s="100">
        <f>L104+D104</f>
        <v>14.93</v>
      </c>
      <c r="N104" s="171"/>
    </row>
    <row r="105" spans="1:14" ht="12.75">
      <c r="A105" s="240">
        <v>19</v>
      </c>
      <c r="B105" s="156" t="s">
        <v>160</v>
      </c>
      <c r="C105" s="268">
        <v>2765.11</v>
      </c>
      <c r="D105" s="100">
        <v>7.4</v>
      </c>
      <c r="E105" s="100">
        <v>6.88</v>
      </c>
      <c r="F105" s="168">
        <f t="shared" si="0"/>
        <v>0.8</v>
      </c>
      <c r="G105" s="100">
        <v>6.88</v>
      </c>
      <c r="H105" s="100">
        <v>0.74</v>
      </c>
      <c r="I105" s="103">
        <v>0.53</v>
      </c>
      <c r="J105" s="100"/>
      <c r="K105" s="100">
        <v>2.19</v>
      </c>
      <c r="L105" s="100">
        <f>G105+I105+K105</f>
        <v>9.6</v>
      </c>
      <c r="M105" s="100">
        <f t="shared" si="3"/>
        <v>17</v>
      </c>
      <c r="N105" s="148"/>
    </row>
    <row r="106" spans="1:14" ht="12.75">
      <c r="A106" s="241"/>
      <c r="B106" s="156" t="s">
        <v>159</v>
      </c>
      <c r="C106" s="269"/>
      <c r="D106" s="100">
        <v>7.4</v>
      </c>
      <c r="E106" s="100">
        <v>6.88</v>
      </c>
      <c r="F106" s="168">
        <f t="shared" si="0"/>
        <v>0.8</v>
      </c>
      <c r="G106" s="100">
        <v>6.08</v>
      </c>
      <c r="H106" s="100">
        <v>0.74</v>
      </c>
      <c r="I106" s="103">
        <v>0.53</v>
      </c>
      <c r="J106" s="100"/>
      <c r="K106" s="100">
        <v>2.19</v>
      </c>
      <c r="L106" s="100">
        <f>F106+G106+I106+K106</f>
        <v>9.6</v>
      </c>
      <c r="M106" s="100">
        <f t="shared" si="3"/>
        <v>17</v>
      </c>
      <c r="N106" s="148"/>
    </row>
    <row r="107" spans="1:14" ht="12.75">
      <c r="A107" s="96">
        <v>20</v>
      </c>
      <c r="B107" s="151" t="s">
        <v>76</v>
      </c>
      <c r="C107" s="152">
        <v>2294.6</v>
      </c>
      <c r="D107" s="100">
        <v>7.44</v>
      </c>
      <c r="E107" s="100">
        <v>6.1</v>
      </c>
      <c r="F107" s="168">
        <f t="shared" si="0"/>
        <v>0.8</v>
      </c>
      <c r="G107" s="100">
        <v>6.1</v>
      </c>
      <c r="H107" s="100"/>
      <c r="I107" s="103">
        <v>0.53</v>
      </c>
      <c r="J107" s="100"/>
      <c r="K107" s="100">
        <v>2.19</v>
      </c>
      <c r="L107" s="100">
        <f>G107+I107+K107</f>
        <v>8.82</v>
      </c>
      <c r="M107" s="100">
        <f>D107+G107+I107+J107+K107</f>
        <v>16.259999999999998</v>
      </c>
      <c r="N107" s="148"/>
    </row>
    <row r="108" spans="1:14" ht="12.75">
      <c r="A108" s="165">
        <v>21</v>
      </c>
      <c r="B108" s="151" t="s">
        <v>77</v>
      </c>
      <c r="C108" s="152">
        <v>2893.1</v>
      </c>
      <c r="D108" s="160">
        <v>7.4</v>
      </c>
      <c r="E108" s="160">
        <v>6.88</v>
      </c>
      <c r="F108" s="168">
        <f t="shared" si="0"/>
        <v>0.8</v>
      </c>
      <c r="G108" s="100">
        <v>6.08</v>
      </c>
      <c r="H108" s="100">
        <v>0.74</v>
      </c>
      <c r="I108" s="103">
        <v>0.53</v>
      </c>
      <c r="J108" s="100"/>
      <c r="K108" s="100">
        <v>2.19</v>
      </c>
      <c r="L108" s="160">
        <f>F108+G108+I108+K108</f>
        <v>9.6</v>
      </c>
      <c r="M108" s="100">
        <f>L108+D108</f>
        <v>17</v>
      </c>
      <c r="N108" s="148"/>
    </row>
    <row r="109" spans="1:14" ht="12.75">
      <c r="A109" s="240">
        <v>22</v>
      </c>
      <c r="B109" s="167" t="s">
        <v>118</v>
      </c>
      <c r="C109" s="270">
        <v>1992.48</v>
      </c>
      <c r="D109" s="100">
        <v>7.4</v>
      </c>
      <c r="E109" s="160">
        <v>6.88</v>
      </c>
      <c r="F109" s="168">
        <f t="shared" si="0"/>
        <v>0.8</v>
      </c>
      <c r="G109" s="100">
        <v>6.88</v>
      </c>
      <c r="H109" s="100">
        <v>0.74</v>
      </c>
      <c r="I109" s="103">
        <v>0.53</v>
      </c>
      <c r="J109" s="103"/>
      <c r="K109" s="100">
        <v>2.19</v>
      </c>
      <c r="L109" s="160">
        <f>G109+I109+K109</f>
        <v>9.6</v>
      </c>
      <c r="M109" s="100">
        <f>D109+G109+I109+J109+K109</f>
        <v>17</v>
      </c>
      <c r="N109" s="148"/>
    </row>
    <row r="110" spans="1:14" ht="11.25" customHeight="1">
      <c r="A110" s="241"/>
      <c r="B110" s="167" t="s">
        <v>167</v>
      </c>
      <c r="C110" s="271"/>
      <c r="D110" s="100">
        <v>7.4</v>
      </c>
      <c r="E110" s="160">
        <v>6.88</v>
      </c>
      <c r="F110" s="168">
        <f t="shared" si="0"/>
        <v>0.8</v>
      </c>
      <c r="G110" s="100">
        <v>6.08</v>
      </c>
      <c r="H110" s="100">
        <v>0.74</v>
      </c>
      <c r="I110" s="103">
        <v>0.53</v>
      </c>
      <c r="J110" s="103"/>
      <c r="K110" s="100">
        <v>2.19</v>
      </c>
      <c r="L110" s="160">
        <f>F110+G110+I110+K110</f>
        <v>9.6</v>
      </c>
      <c r="M110" s="100">
        <f>L110+D110</f>
        <v>17</v>
      </c>
      <c r="N110" s="148"/>
    </row>
    <row r="111" spans="1:14" ht="12.75">
      <c r="A111" s="240">
        <v>23</v>
      </c>
      <c r="B111" s="156" t="s">
        <v>119</v>
      </c>
      <c r="C111" s="266">
        <v>2876.46</v>
      </c>
      <c r="D111" s="100">
        <v>7.4</v>
      </c>
      <c r="E111" s="160">
        <v>6.88</v>
      </c>
      <c r="F111" s="168">
        <f t="shared" si="0"/>
        <v>0.8</v>
      </c>
      <c r="G111" s="100">
        <v>6.08</v>
      </c>
      <c r="H111" s="100">
        <v>0.74</v>
      </c>
      <c r="I111" s="103">
        <v>0.53</v>
      </c>
      <c r="J111" s="103"/>
      <c r="K111" s="100">
        <v>2.19</v>
      </c>
      <c r="L111" s="160">
        <f>F111+G111+I111+K111</f>
        <v>9.6</v>
      </c>
      <c r="M111" s="100">
        <f>L111+D112</f>
        <v>17</v>
      </c>
      <c r="N111" s="148"/>
    </row>
    <row r="112" spans="1:14" ht="12.75">
      <c r="A112" s="241"/>
      <c r="B112" s="156" t="s">
        <v>120</v>
      </c>
      <c r="C112" s="267"/>
      <c r="D112" s="100">
        <v>7.4</v>
      </c>
      <c r="E112" s="160">
        <v>6.88</v>
      </c>
      <c r="F112" s="168">
        <f t="shared" si="0"/>
        <v>0.8</v>
      </c>
      <c r="G112" s="100">
        <v>6.88</v>
      </c>
      <c r="H112" s="100">
        <v>0.74</v>
      </c>
      <c r="I112" s="103">
        <v>0.53</v>
      </c>
      <c r="J112" s="103"/>
      <c r="K112" s="100">
        <v>2.19</v>
      </c>
      <c r="L112" s="100">
        <f>G112+I112+J112+K112</f>
        <v>9.6</v>
      </c>
      <c r="M112" s="100">
        <f>L112+D112</f>
        <v>17</v>
      </c>
      <c r="N112" s="148"/>
    </row>
    <row r="113" spans="1:14" ht="12.75">
      <c r="A113" s="96">
        <v>24</v>
      </c>
      <c r="B113" s="151" t="s">
        <v>79</v>
      </c>
      <c r="C113" s="152">
        <v>1445.5</v>
      </c>
      <c r="D113" s="100">
        <v>7.74</v>
      </c>
      <c r="E113" s="100">
        <v>5.8</v>
      </c>
      <c r="F113" s="168">
        <f t="shared" si="0"/>
        <v>0.8</v>
      </c>
      <c r="G113" s="100">
        <v>5.8</v>
      </c>
      <c r="H113" s="100"/>
      <c r="I113" s="103">
        <v>0.53</v>
      </c>
      <c r="J113" s="103"/>
      <c r="K113" s="100">
        <v>2.19</v>
      </c>
      <c r="L113" s="100">
        <f>G113+I113+K113</f>
        <v>8.52</v>
      </c>
      <c r="M113" s="100">
        <f>L113+D113</f>
        <v>16.259999999999998</v>
      </c>
      <c r="N113" s="148"/>
    </row>
    <row r="114" spans="1:14" ht="12.75">
      <c r="A114" s="96">
        <v>25</v>
      </c>
      <c r="B114" s="151" t="s">
        <v>80</v>
      </c>
      <c r="C114" s="152">
        <v>1393.9</v>
      </c>
      <c r="D114" s="160">
        <v>0.9</v>
      </c>
      <c r="E114" s="160">
        <v>6.1</v>
      </c>
      <c r="F114" s="168">
        <f t="shared" si="0"/>
        <v>0.8</v>
      </c>
      <c r="G114" s="160">
        <v>5.3</v>
      </c>
      <c r="H114" s="100"/>
      <c r="I114" s="103">
        <v>0.53</v>
      </c>
      <c r="J114" s="103"/>
      <c r="K114" s="100">
        <v>2.19</v>
      </c>
      <c r="L114" s="100">
        <f>F114+G114+I114+K114</f>
        <v>8.82</v>
      </c>
      <c r="M114" s="100">
        <f>L114+D114</f>
        <v>9.72</v>
      </c>
      <c r="N114" s="148"/>
    </row>
    <row r="115" spans="1:14" ht="12.75">
      <c r="A115" s="96">
        <v>26</v>
      </c>
      <c r="B115" s="151" t="s">
        <v>81</v>
      </c>
      <c r="C115" s="152">
        <v>777.4</v>
      </c>
      <c r="D115" s="160">
        <v>7.44</v>
      </c>
      <c r="E115" s="160">
        <v>6.1</v>
      </c>
      <c r="F115" s="168">
        <f t="shared" si="0"/>
        <v>0.8</v>
      </c>
      <c r="G115" s="100">
        <v>5.3</v>
      </c>
      <c r="H115" s="100"/>
      <c r="I115" s="103">
        <v>0.53</v>
      </c>
      <c r="J115" s="103"/>
      <c r="K115" s="100">
        <v>2.19</v>
      </c>
      <c r="L115" s="100">
        <f>F115+G115+I115+K115</f>
        <v>8.82</v>
      </c>
      <c r="M115" s="100">
        <f>L115+D115</f>
        <v>16.26</v>
      </c>
      <c r="N115" s="148"/>
    </row>
    <row r="116" spans="1:14" ht="12.75">
      <c r="A116" s="96">
        <v>27</v>
      </c>
      <c r="B116" s="151" t="s">
        <v>82</v>
      </c>
      <c r="C116" s="152">
        <v>3344.25</v>
      </c>
      <c r="D116" s="160">
        <v>7.4</v>
      </c>
      <c r="E116" s="160">
        <v>6.88</v>
      </c>
      <c r="F116" s="168">
        <f t="shared" si="0"/>
        <v>0.8</v>
      </c>
      <c r="G116" s="100">
        <v>6.08</v>
      </c>
      <c r="H116" s="100">
        <v>0.74</v>
      </c>
      <c r="I116" s="103">
        <v>0.53</v>
      </c>
      <c r="J116" s="100"/>
      <c r="K116" s="100">
        <v>2.19</v>
      </c>
      <c r="L116" s="100">
        <f>F116+G116+I116+K116</f>
        <v>9.6</v>
      </c>
      <c r="M116" s="100">
        <f>L116+D116</f>
        <v>17</v>
      </c>
      <c r="N116" s="148"/>
    </row>
    <row r="117" spans="1:14" ht="12.75">
      <c r="A117" s="240">
        <v>28</v>
      </c>
      <c r="B117" s="151" t="s">
        <v>121</v>
      </c>
      <c r="C117" s="266">
        <v>1835.1</v>
      </c>
      <c r="D117" s="100">
        <v>7.4</v>
      </c>
      <c r="E117" s="160">
        <v>6.88</v>
      </c>
      <c r="F117" s="168">
        <f t="shared" si="0"/>
        <v>0.8</v>
      </c>
      <c r="G117" s="100">
        <v>6.88</v>
      </c>
      <c r="H117" s="100">
        <v>0.74</v>
      </c>
      <c r="I117" s="103">
        <v>0.53</v>
      </c>
      <c r="J117" s="100"/>
      <c r="K117" s="100">
        <v>2.19</v>
      </c>
      <c r="L117" s="100">
        <f>G117+I117+K117</f>
        <v>9.6</v>
      </c>
      <c r="M117" s="100">
        <f>D117+G117+I117+J117+K117</f>
        <v>17</v>
      </c>
      <c r="N117" s="148"/>
    </row>
    <row r="118" spans="1:14" ht="12.75">
      <c r="A118" s="241"/>
      <c r="B118" s="151" t="s">
        <v>161</v>
      </c>
      <c r="C118" s="267"/>
      <c r="D118" s="100">
        <v>7.4</v>
      </c>
      <c r="E118" s="160">
        <v>6.88</v>
      </c>
      <c r="F118" s="168">
        <f t="shared" si="0"/>
        <v>0.8</v>
      </c>
      <c r="G118" s="100">
        <v>6.08</v>
      </c>
      <c r="H118" s="100">
        <v>0.74</v>
      </c>
      <c r="I118" s="103">
        <v>0.53</v>
      </c>
      <c r="J118" s="100"/>
      <c r="K118" s="100">
        <v>2.19</v>
      </c>
      <c r="L118" s="100">
        <f>F118+G118+I118+K118</f>
        <v>9.6</v>
      </c>
      <c r="M118" s="100">
        <f>L118+D118</f>
        <v>17</v>
      </c>
      <c r="N118" s="148"/>
    </row>
    <row r="119" spans="1:14" ht="12.75">
      <c r="A119" s="240">
        <v>29</v>
      </c>
      <c r="B119" s="151" t="s">
        <v>122</v>
      </c>
      <c r="C119" s="266">
        <v>2527.8</v>
      </c>
      <c r="D119" s="100">
        <v>7.4</v>
      </c>
      <c r="E119" s="160">
        <v>6.88</v>
      </c>
      <c r="F119" s="168">
        <f t="shared" si="0"/>
        <v>0.8</v>
      </c>
      <c r="G119" s="100">
        <v>6.88</v>
      </c>
      <c r="H119" s="100">
        <v>0.74</v>
      </c>
      <c r="I119" s="103">
        <v>0.53</v>
      </c>
      <c r="J119" s="100"/>
      <c r="K119" s="100">
        <v>2.19</v>
      </c>
      <c r="L119" s="100">
        <f>G119+I119+K119</f>
        <v>9.6</v>
      </c>
      <c r="M119" s="100">
        <f aca="true" t="shared" si="4" ref="M119:M126">L119+D119</f>
        <v>17</v>
      </c>
      <c r="N119" s="148"/>
    </row>
    <row r="120" spans="1:14" ht="12.75">
      <c r="A120" s="241"/>
      <c r="B120" s="151" t="s">
        <v>123</v>
      </c>
      <c r="C120" s="267"/>
      <c r="D120" s="100">
        <v>7.4</v>
      </c>
      <c r="E120" s="160">
        <v>6.88</v>
      </c>
      <c r="F120" s="168">
        <f t="shared" si="0"/>
        <v>0.8</v>
      </c>
      <c r="G120" s="100">
        <v>6.08</v>
      </c>
      <c r="H120" s="100">
        <v>0.74</v>
      </c>
      <c r="I120" s="103">
        <v>0.53</v>
      </c>
      <c r="J120" s="100"/>
      <c r="K120" s="100">
        <v>2.19</v>
      </c>
      <c r="L120" s="100">
        <f aca="true" t="shared" si="5" ref="L120:L126">F120+G120+I120+K120</f>
        <v>9.6</v>
      </c>
      <c r="M120" s="100">
        <f t="shared" si="4"/>
        <v>17</v>
      </c>
      <c r="N120" s="148"/>
    </row>
    <row r="121" spans="1:14" ht="12.75">
      <c r="A121" s="96">
        <v>30</v>
      </c>
      <c r="B121" s="151" t="s">
        <v>83</v>
      </c>
      <c r="C121" s="152">
        <v>3969.6</v>
      </c>
      <c r="D121" s="160">
        <v>7.44</v>
      </c>
      <c r="E121" s="160">
        <v>6.1</v>
      </c>
      <c r="F121" s="168">
        <f t="shared" si="0"/>
        <v>0.8</v>
      </c>
      <c r="G121" s="100">
        <v>5.3</v>
      </c>
      <c r="H121" s="100"/>
      <c r="I121" s="103">
        <v>0.53</v>
      </c>
      <c r="J121" s="100"/>
      <c r="K121" s="100">
        <v>2.19</v>
      </c>
      <c r="L121" s="100">
        <f t="shared" si="5"/>
        <v>8.82</v>
      </c>
      <c r="M121" s="100">
        <f t="shared" si="4"/>
        <v>16.26</v>
      </c>
      <c r="N121" s="148"/>
    </row>
    <row r="122" spans="1:14" ht="12.75">
      <c r="A122" s="96">
        <v>31</v>
      </c>
      <c r="B122" s="151" t="s">
        <v>84</v>
      </c>
      <c r="C122" s="152">
        <v>1879.46</v>
      </c>
      <c r="D122" s="160">
        <v>7.44</v>
      </c>
      <c r="E122" s="160">
        <v>6.1</v>
      </c>
      <c r="F122" s="168">
        <f t="shared" si="0"/>
        <v>0.8</v>
      </c>
      <c r="G122" s="100">
        <v>5.3</v>
      </c>
      <c r="H122" s="100"/>
      <c r="I122" s="103">
        <v>0.53</v>
      </c>
      <c r="J122" s="100"/>
      <c r="K122" s="100">
        <v>2.19</v>
      </c>
      <c r="L122" s="100">
        <f t="shared" si="5"/>
        <v>8.82</v>
      </c>
      <c r="M122" s="100">
        <f t="shared" si="4"/>
        <v>16.26</v>
      </c>
      <c r="N122" s="148"/>
    </row>
    <row r="123" spans="1:14" ht="12.75">
      <c r="A123" s="96">
        <v>32</v>
      </c>
      <c r="B123" s="151" t="s">
        <v>85</v>
      </c>
      <c r="C123" s="152">
        <v>2572.8</v>
      </c>
      <c r="D123" s="160">
        <v>7.44</v>
      </c>
      <c r="E123" s="160">
        <v>6.1</v>
      </c>
      <c r="F123" s="168">
        <f t="shared" si="0"/>
        <v>0.8</v>
      </c>
      <c r="G123" s="100">
        <v>5.3</v>
      </c>
      <c r="H123" s="100"/>
      <c r="I123" s="103">
        <v>0.53</v>
      </c>
      <c r="J123" s="100"/>
      <c r="K123" s="100">
        <v>2.19</v>
      </c>
      <c r="L123" s="100">
        <f t="shared" si="5"/>
        <v>8.82</v>
      </c>
      <c r="M123" s="100">
        <f t="shared" si="4"/>
        <v>16.26</v>
      </c>
      <c r="N123" s="148"/>
    </row>
    <row r="124" spans="1:14" ht="12.75">
      <c r="A124" s="96">
        <v>33</v>
      </c>
      <c r="B124" s="151" t="s">
        <v>86</v>
      </c>
      <c r="C124" s="152">
        <v>1473.5</v>
      </c>
      <c r="D124" s="160">
        <v>7.44</v>
      </c>
      <c r="E124" s="160">
        <v>6.1</v>
      </c>
      <c r="F124" s="168">
        <f t="shared" si="0"/>
        <v>0.8</v>
      </c>
      <c r="G124" s="100">
        <v>5.3</v>
      </c>
      <c r="H124" s="100"/>
      <c r="I124" s="103">
        <v>0.53</v>
      </c>
      <c r="J124" s="100"/>
      <c r="K124" s="100">
        <v>2.19</v>
      </c>
      <c r="L124" s="100">
        <f t="shared" si="5"/>
        <v>8.82</v>
      </c>
      <c r="M124" s="100">
        <f t="shared" si="4"/>
        <v>16.26</v>
      </c>
      <c r="N124" s="148"/>
    </row>
    <row r="125" spans="1:14" ht="12.75">
      <c r="A125" s="96">
        <v>34</v>
      </c>
      <c r="B125" s="151" t="s">
        <v>87</v>
      </c>
      <c r="C125" s="152">
        <v>1219.9</v>
      </c>
      <c r="D125" s="160">
        <v>7.39</v>
      </c>
      <c r="E125" s="160">
        <v>6.1</v>
      </c>
      <c r="F125" s="168">
        <f t="shared" si="0"/>
        <v>0.8</v>
      </c>
      <c r="G125" s="100">
        <v>5.3</v>
      </c>
      <c r="H125" s="100"/>
      <c r="I125" s="103">
        <v>0.53</v>
      </c>
      <c r="J125" s="116"/>
      <c r="K125" s="100">
        <v>2.19</v>
      </c>
      <c r="L125" s="100">
        <f t="shared" si="5"/>
        <v>8.82</v>
      </c>
      <c r="M125" s="100">
        <f t="shared" si="4"/>
        <v>16.21</v>
      </c>
      <c r="N125" s="148"/>
    </row>
    <row r="126" spans="1:14" ht="12.75">
      <c r="A126" s="96">
        <v>35</v>
      </c>
      <c r="B126" s="151" t="s">
        <v>88</v>
      </c>
      <c r="C126" s="152">
        <v>567.8</v>
      </c>
      <c r="D126" s="160">
        <v>7.44</v>
      </c>
      <c r="E126" s="160">
        <v>6.1</v>
      </c>
      <c r="F126" s="168">
        <f t="shared" si="0"/>
        <v>0.8</v>
      </c>
      <c r="G126" s="100">
        <v>5.3</v>
      </c>
      <c r="H126" s="100"/>
      <c r="I126" s="103">
        <v>0.53</v>
      </c>
      <c r="J126" s="116"/>
      <c r="K126" s="100">
        <v>2.19</v>
      </c>
      <c r="L126" s="100">
        <f t="shared" si="5"/>
        <v>8.82</v>
      </c>
      <c r="M126" s="100">
        <f t="shared" si="4"/>
        <v>16.26</v>
      </c>
      <c r="N126" s="148"/>
    </row>
    <row r="127" spans="1:14" ht="12.75">
      <c r="A127" s="96">
        <v>36</v>
      </c>
      <c r="B127" s="151" t="s">
        <v>89</v>
      </c>
      <c r="C127" s="152">
        <v>939.4</v>
      </c>
      <c r="D127" s="160">
        <v>7.44</v>
      </c>
      <c r="E127" s="160">
        <v>6.1</v>
      </c>
      <c r="F127" s="168">
        <f t="shared" si="0"/>
        <v>0.8</v>
      </c>
      <c r="G127" s="100">
        <v>6.1</v>
      </c>
      <c r="H127" s="100"/>
      <c r="I127" s="103">
        <v>0.53</v>
      </c>
      <c r="J127" s="116"/>
      <c r="K127" s="100">
        <v>2.19</v>
      </c>
      <c r="L127" s="100">
        <f>G127+I127+K127</f>
        <v>8.82</v>
      </c>
      <c r="M127" s="100">
        <f>D127+G127+I127+J127+K127</f>
        <v>16.259999999999998</v>
      </c>
      <c r="N127" s="148"/>
    </row>
    <row r="128" spans="1:14" ht="12.75">
      <c r="A128" s="96">
        <v>37</v>
      </c>
      <c r="B128" s="151" t="s">
        <v>90</v>
      </c>
      <c r="C128" s="152">
        <v>909.3</v>
      </c>
      <c r="D128" s="160">
        <v>7.44</v>
      </c>
      <c r="E128" s="160">
        <v>6.1</v>
      </c>
      <c r="F128" s="168">
        <f t="shared" si="0"/>
        <v>0.8</v>
      </c>
      <c r="G128" s="100">
        <v>5.3</v>
      </c>
      <c r="H128" s="100"/>
      <c r="I128" s="103">
        <v>0</v>
      </c>
      <c r="J128" s="100"/>
      <c r="K128" s="100">
        <v>2.19</v>
      </c>
      <c r="L128" s="100">
        <f>F128+G128+K128</f>
        <v>8.29</v>
      </c>
      <c r="M128" s="100">
        <f>L128+D128</f>
        <v>15.73</v>
      </c>
      <c r="N128" s="148"/>
    </row>
    <row r="129" spans="1:14" ht="12.75">
      <c r="A129" s="96">
        <v>38</v>
      </c>
      <c r="B129" s="151" t="s">
        <v>91</v>
      </c>
      <c r="C129" s="152">
        <v>2538.7</v>
      </c>
      <c r="D129" s="160">
        <v>7.44</v>
      </c>
      <c r="E129" s="160">
        <v>6.1</v>
      </c>
      <c r="F129" s="168">
        <f t="shared" si="0"/>
        <v>0.8</v>
      </c>
      <c r="G129" s="100">
        <v>5.3</v>
      </c>
      <c r="H129" s="100"/>
      <c r="I129" s="103">
        <v>0.53</v>
      </c>
      <c r="J129" s="100"/>
      <c r="K129" s="100">
        <v>2.19</v>
      </c>
      <c r="L129" s="100">
        <f>F129+G129+I129+K129</f>
        <v>8.82</v>
      </c>
      <c r="M129" s="100">
        <f>L129+D129</f>
        <v>16.26</v>
      </c>
      <c r="N129" s="148"/>
    </row>
    <row r="130" spans="1:14" ht="12.75">
      <c r="A130" s="96">
        <v>39</v>
      </c>
      <c r="B130" s="151" t="s">
        <v>92</v>
      </c>
      <c r="C130" s="152">
        <v>1307.17</v>
      </c>
      <c r="D130" s="160">
        <v>7.44</v>
      </c>
      <c r="E130" s="160">
        <v>6.1</v>
      </c>
      <c r="F130" s="168">
        <f t="shared" si="0"/>
        <v>0.8</v>
      </c>
      <c r="G130" s="100">
        <v>5.3</v>
      </c>
      <c r="H130" s="100"/>
      <c r="I130" s="103">
        <v>0.53</v>
      </c>
      <c r="J130" s="100"/>
      <c r="K130" s="100">
        <v>2.19</v>
      </c>
      <c r="L130" s="100">
        <f>F130+G130+I130+K130</f>
        <v>8.82</v>
      </c>
      <c r="M130" s="100">
        <f>L130+D130</f>
        <v>16.26</v>
      </c>
      <c r="N130" s="148"/>
    </row>
    <row r="131" spans="1:14" ht="12.75">
      <c r="A131" s="96">
        <v>40</v>
      </c>
      <c r="B131" s="151" t="s">
        <v>93</v>
      </c>
      <c r="C131" s="152">
        <v>993.5</v>
      </c>
      <c r="D131" s="160">
        <v>7.44</v>
      </c>
      <c r="E131" s="160">
        <v>6.1</v>
      </c>
      <c r="F131" s="168">
        <f t="shared" si="0"/>
        <v>0.8</v>
      </c>
      <c r="G131" s="100">
        <v>6.1</v>
      </c>
      <c r="H131" s="100"/>
      <c r="I131" s="103">
        <v>0.53</v>
      </c>
      <c r="J131" s="100"/>
      <c r="K131" s="100">
        <v>2.19</v>
      </c>
      <c r="L131" s="100">
        <f>G131+I131+K131</f>
        <v>8.82</v>
      </c>
      <c r="M131" s="100">
        <f>L131+D131</f>
        <v>16.26</v>
      </c>
      <c r="N131" s="148"/>
    </row>
    <row r="132" spans="1:14" ht="12.75">
      <c r="A132" s="96">
        <v>41</v>
      </c>
      <c r="B132" s="151" t="s">
        <v>94</v>
      </c>
      <c r="C132" s="152">
        <v>963.1</v>
      </c>
      <c r="D132" s="160">
        <v>7.44</v>
      </c>
      <c r="E132" s="160">
        <v>6.1</v>
      </c>
      <c r="F132" s="168">
        <f t="shared" si="0"/>
        <v>0.8</v>
      </c>
      <c r="G132" s="100">
        <v>6.1</v>
      </c>
      <c r="H132" s="100"/>
      <c r="I132" s="103">
        <v>0.53</v>
      </c>
      <c r="J132" s="100"/>
      <c r="K132" s="100">
        <v>2.19</v>
      </c>
      <c r="L132" s="100">
        <f aca="true" t="shared" si="6" ref="L132:L137">G132+I132+J132+K132</f>
        <v>8.82</v>
      </c>
      <c r="M132" s="100">
        <f>D132+G132+I132+J132+K132</f>
        <v>16.259999999999998</v>
      </c>
      <c r="N132" s="148"/>
    </row>
    <row r="133" spans="1:14" ht="12.75">
      <c r="A133" s="96">
        <v>42</v>
      </c>
      <c r="B133" s="151" t="s">
        <v>95</v>
      </c>
      <c r="C133" s="152">
        <v>1855.6</v>
      </c>
      <c r="D133" s="160">
        <v>7.44</v>
      </c>
      <c r="E133" s="160">
        <v>6.1</v>
      </c>
      <c r="F133" s="168">
        <f t="shared" si="0"/>
        <v>0.8</v>
      </c>
      <c r="G133" s="100">
        <v>5.3</v>
      </c>
      <c r="H133" s="100"/>
      <c r="I133" s="103">
        <v>0.53</v>
      </c>
      <c r="J133" s="100"/>
      <c r="K133" s="100">
        <v>2.19</v>
      </c>
      <c r="L133" s="100">
        <f>F133+G133+I133+K133</f>
        <v>8.82</v>
      </c>
      <c r="M133" s="100">
        <f>L133+D133</f>
        <v>16.26</v>
      </c>
      <c r="N133" s="148"/>
    </row>
    <row r="134" spans="1:14" ht="12.75">
      <c r="A134" s="96">
        <v>43</v>
      </c>
      <c r="B134" s="151" t="s">
        <v>96</v>
      </c>
      <c r="C134" s="152">
        <v>1745.1</v>
      </c>
      <c r="D134" s="160">
        <v>7.44</v>
      </c>
      <c r="E134" s="160">
        <v>6.1</v>
      </c>
      <c r="F134" s="168">
        <f t="shared" si="0"/>
        <v>0.8</v>
      </c>
      <c r="G134" s="100">
        <v>5.3</v>
      </c>
      <c r="H134" s="100"/>
      <c r="I134" s="103">
        <v>0.53</v>
      </c>
      <c r="J134" s="100"/>
      <c r="K134" s="100">
        <v>2.19</v>
      </c>
      <c r="L134" s="100">
        <f>F134+G134+I134+K134</f>
        <v>8.82</v>
      </c>
      <c r="M134" s="100">
        <f>L134+D134</f>
        <v>16.26</v>
      </c>
      <c r="N134" s="148"/>
    </row>
    <row r="135" spans="1:14" ht="12.75">
      <c r="A135" s="201">
        <v>44</v>
      </c>
      <c r="B135" s="151" t="s">
        <v>128</v>
      </c>
      <c r="C135" s="266">
        <v>4499.9</v>
      </c>
      <c r="D135" s="100">
        <v>7.44</v>
      </c>
      <c r="E135" s="160">
        <v>6.1</v>
      </c>
      <c r="F135" s="168">
        <f t="shared" si="0"/>
        <v>0.8</v>
      </c>
      <c r="G135" s="100">
        <v>6.1</v>
      </c>
      <c r="H135" s="100"/>
      <c r="I135" s="103">
        <v>0.53</v>
      </c>
      <c r="J135" s="100"/>
      <c r="K135" s="100">
        <v>2.19</v>
      </c>
      <c r="L135" s="100">
        <f t="shared" si="6"/>
        <v>8.82</v>
      </c>
      <c r="M135" s="100">
        <f>D135+G135+I135+J135+K135</f>
        <v>16.259999999999998</v>
      </c>
      <c r="N135" s="148"/>
    </row>
    <row r="136" spans="1:14" ht="12.75">
      <c r="A136" s="201"/>
      <c r="B136" s="151" t="s">
        <v>124</v>
      </c>
      <c r="C136" s="267"/>
      <c r="D136" s="100">
        <v>7.44</v>
      </c>
      <c r="E136" s="160">
        <v>6.1</v>
      </c>
      <c r="F136" s="168">
        <f aca="true" t="shared" si="7" ref="F136:F166">+0.8</f>
        <v>0.8</v>
      </c>
      <c r="G136" s="100">
        <v>5.3</v>
      </c>
      <c r="H136" s="100"/>
      <c r="I136" s="103">
        <v>0.53</v>
      </c>
      <c r="J136" s="100"/>
      <c r="K136" s="100">
        <v>2.19</v>
      </c>
      <c r="L136" s="100">
        <f>F136+G136+I136+K136</f>
        <v>8.82</v>
      </c>
      <c r="M136" s="100">
        <f>D136+L136</f>
        <v>16.26</v>
      </c>
      <c r="N136" s="148"/>
    </row>
    <row r="137" spans="1:18" ht="12.75">
      <c r="A137" s="240">
        <v>45</v>
      </c>
      <c r="B137" s="151" t="s">
        <v>168</v>
      </c>
      <c r="C137" s="266">
        <v>3387.1</v>
      </c>
      <c r="D137" s="100">
        <v>7.4</v>
      </c>
      <c r="E137" s="100">
        <v>6.88</v>
      </c>
      <c r="F137" s="168">
        <f t="shared" si="7"/>
        <v>0.8</v>
      </c>
      <c r="G137" s="100">
        <v>6.88</v>
      </c>
      <c r="H137" s="100">
        <v>0.74</v>
      </c>
      <c r="I137" s="103">
        <v>0.53</v>
      </c>
      <c r="J137" s="100"/>
      <c r="K137" s="100">
        <v>2.19</v>
      </c>
      <c r="L137" s="100">
        <f t="shared" si="6"/>
        <v>9.6</v>
      </c>
      <c r="M137" s="100">
        <f>L137+D137</f>
        <v>17</v>
      </c>
      <c r="N137" s="148"/>
      <c r="R137" s="5">
        <v>0</v>
      </c>
    </row>
    <row r="138" spans="1:14" ht="12.75">
      <c r="A138" s="241"/>
      <c r="B138" s="151" t="s">
        <v>169</v>
      </c>
      <c r="C138" s="267"/>
      <c r="D138" s="100">
        <v>7.4</v>
      </c>
      <c r="E138" s="100">
        <v>6.88</v>
      </c>
      <c r="F138" s="168">
        <f t="shared" si="7"/>
        <v>0.8</v>
      </c>
      <c r="G138" s="100">
        <v>6.08</v>
      </c>
      <c r="H138" s="100">
        <v>0.74</v>
      </c>
      <c r="I138" s="103">
        <v>0.53</v>
      </c>
      <c r="J138" s="124"/>
      <c r="K138" s="100">
        <v>2.19</v>
      </c>
      <c r="L138" s="100">
        <f>F138+G138+I138+K138</f>
        <v>9.6</v>
      </c>
      <c r="M138" s="100">
        <f>L138+D138</f>
        <v>17</v>
      </c>
      <c r="N138" s="148"/>
    </row>
    <row r="139" spans="1:14" ht="12.75">
      <c r="A139" s="96">
        <v>46</v>
      </c>
      <c r="B139" s="151" t="s">
        <v>97</v>
      </c>
      <c r="C139" s="152">
        <v>3169.1</v>
      </c>
      <c r="D139" s="100">
        <v>7.4</v>
      </c>
      <c r="E139" s="100">
        <v>6.88</v>
      </c>
      <c r="F139" s="168">
        <f t="shared" si="7"/>
        <v>0.8</v>
      </c>
      <c r="G139" s="100">
        <v>6.88</v>
      </c>
      <c r="H139" s="100">
        <v>0.74</v>
      </c>
      <c r="I139" s="103">
        <v>0.53</v>
      </c>
      <c r="J139" s="124"/>
      <c r="K139" s="100">
        <v>2.19</v>
      </c>
      <c r="L139" s="100">
        <f>G139+I139+J139+K139</f>
        <v>9.6</v>
      </c>
      <c r="M139" s="100">
        <f>D139+G139+I139+J139+K139</f>
        <v>17</v>
      </c>
      <c r="N139" s="148"/>
    </row>
    <row r="140" spans="1:14" ht="12.75">
      <c r="A140" s="240">
        <v>47</v>
      </c>
      <c r="B140" s="151" t="s">
        <v>130</v>
      </c>
      <c r="C140" s="266">
        <v>3129.4</v>
      </c>
      <c r="D140" s="100">
        <v>7.4</v>
      </c>
      <c r="E140" s="100">
        <v>6.88</v>
      </c>
      <c r="F140" s="168">
        <f t="shared" si="7"/>
        <v>0.8</v>
      </c>
      <c r="G140" s="100">
        <v>6.08</v>
      </c>
      <c r="H140" s="100">
        <v>0.74</v>
      </c>
      <c r="I140" s="103">
        <v>0.53</v>
      </c>
      <c r="J140" s="124"/>
      <c r="K140" s="100">
        <v>2.19</v>
      </c>
      <c r="L140" s="100">
        <f>F140+G140+I140+K140</f>
        <v>9.6</v>
      </c>
      <c r="M140" s="100">
        <f>L140+D140</f>
        <v>17</v>
      </c>
      <c r="N140" s="148"/>
    </row>
    <row r="141" spans="1:14" ht="12.75">
      <c r="A141" s="241"/>
      <c r="B141" s="151" t="s">
        <v>129</v>
      </c>
      <c r="C141" s="267"/>
      <c r="D141" s="100">
        <v>7.4</v>
      </c>
      <c r="E141" s="100">
        <v>6.88</v>
      </c>
      <c r="F141" s="168">
        <f t="shared" si="7"/>
        <v>0.8</v>
      </c>
      <c r="G141" s="124">
        <v>6.88</v>
      </c>
      <c r="H141" s="100">
        <v>0.74</v>
      </c>
      <c r="I141" s="103">
        <v>0.53</v>
      </c>
      <c r="J141" s="124"/>
      <c r="K141" s="100">
        <v>2.19</v>
      </c>
      <c r="L141" s="100">
        <f>G141+I141+K141</f>
        <v>9.6</v>
      </c>
      <c r="M141" s="100">
        <f>L141+D141</f>
        <v>17</v>
      </c>
      <c r="N141" s="148"/>
    </row>
    <row r="142" spans="1:14" ht="12.75">
      <c r="A142" s="96">
        <v>48</v>
      </c>
      <c r="B142" s="151" t="s">
        <v>98</v>
      </c>
      <c r="C142" s="152">
        <v>2661.67</v>
      </c>
      <c r="D142" s="160">
        <v>7.44</v>
      </c>
      <c r="E142" s="164">
        <v>6.1</v>
      </c>
      <c r="F142" s="168">
        <f t="shared" si="7"/>
        <v>0.8</v>
      </c>
      <c r="G142" s="124">
        <v>5.3</v>
      </c>
      <c r="H142" s="100"/>
      <c r="I142" s="103">
        <v>0</v>
      </c>
      <c r="J142" s="124"/>
      <c r="K142" s="100">
        <v>2.19</v>
      </c>
      <c r="L142" s="100">
        <f>F142+G142+K142</f>
        <v>8.29</v>
      </c>
      <c r="M142" s="100">
        <f>L142+D142</f>
        <v>15.73</v>
      </c>
      <c r="N142" s="148"/>
    </row>
    <row r="143" spans="1:14" ht="12.75">
      <c r="A143" s="240">
        <v>49</v>
      </c>
      <c r="B143" s="151" t="s">
        <v>162</v>
      </c>
      <c r="C143" s="266">
        <v>3138.58</v>
      </c>
      <c r="D143" s="160">
        <v>7.44</v>
      </c>
      <c r="E143" s="164">
        <v>6.1</v>
      </c>
      <c r="F143" s="168">
        <f t="shared" si="7"/>
        <v>0.8</v>
      </c>
      <c r="G143" s="124">
        <v>6.1</v>
      </c>
      <c r="H143" s="100"/>
      <c r="I143" s="103">
        <v>0.53</v>
      </c>
      <c r="J143" s="124"/>
      <c r="K143" s="100">
        <v>2.19</v>
      </c>
      <c r="L143" s="100">
        <f>G143+I143+J143+K143</f>
        <v>8.82</v>
      </c>
      <c r="M143" s="100">
        <f>D143+G143+I143+J143+K143</f>
        <v>16.259999999999998</v>
      </c>
      <c r="N143" s="148"/>
    </row>
    <row r="144" spans="1:14" ht="12.75">
      <c r="A144" s="241"/>
      <c r="B144" s="151" t="s">
        <v>125</v>
      </c>
      <c r="C144" s="267"/>
      <c r="D144" s="160">
        <v>7.44</v>
      </c>
      <c r="E144" s="164">
        <v>6.1</v>
      </c>
      <c r="F144" s="168">
        <f t="shared" si="7"/>
        <v>0.8</v>
      </c>
      <c r="G144" s="124">
        <v>5.3</v>
      </c>
      <c r="H144" s="100"/>
      <c r="I144" s="103">
        <v>0.53</v>
      </c>
      <c r="J144" s="124"/>
      <c r="K144" s="100">
        <v>2.19</v>
      </c>
      <c r="L144" s="100">
        <f>F144+G144+I144+K144</f>
        <v>8.82</v>
      </c>
      <c r="M144" s="100">
        <f>L144+D144</f>
        <v>16.26</v>
      </c>
      <c r="N144" s="148"/>
    </row>
    <row r="145" spans="1:14" ht="12.75">
      <c r="A145" s="96">
        <v>50</v>
      </c>
      <c r="B145" s="151" t="s">
        <v>99</v>
      </c>
      <c r="C145" s="152">
        <v>1395.22</v>
      </c>
      <c r="D145" s="160">
        <v>7.22</v>
      </c>
      <c r="E145" s="164">
        <v>6.1</v>
      </c>
      <c r="F145" s="168">
        <f t="shared" si="7"/>
        <v>0.8</v>
      </c>
      <c r="G145" s="164">
        <v>5.3</v>
      </c>
      <c r="H145" s="100"/>
      <c r="I145" s="103">
        <v>0.53</v>
      </c>
      <c r="J145" s="124"/>
      <c r="K145" s="100">
        <v>2.19</v>
      </c>
      <c r="L145" s="100">
        <f>F145+G145+I145+K145</f>
        <v>8.82</v>
      </c>
      <c r="M145" s="100">
        <f>L145+D145</f>
        <v>16.04</v>
      </c>
      <c r="N145" s="148"/>
    </row>
    <row r="146" spans="1:14" ht="12.75">
      <c r="A146" s="96">
        <v>51</v>
      </c>
      <c r="B146" s="151" t="s">
        <v>100</v>
      </c>
      <c r="C146" s="152">
        <v>812.03</v>
      </c>
      <c r="D146" s="160">
        <v>7.17</v>
      </c>
      <c r="E146" s="164">
        <v>6.88</v>
      </c>
      <c r="F146" s="168">
        <f t="shared" si="7"/>
        <v>0.8</v>
      </c>
      <c r="G146" s="164">
        <v>6.08</v>
      </c>
      <c r="H146" s="100">
        <v>0.74</v>
      </c>
      <c r="I146" s="103">
        <v>0</v>
      </c>
      <c r="J146" s="124"/>
      <c r="K146" s="100">
        <v>2.19</v>
      </c>
      <c r="L146" s="100">
        <f>F146+G146+I146+K146</f>
        <v>9.07</v>
      </c>
      <c r="M146" s="100">
        <f>L146+D146</f>
        <v>16.240000000000002</v>
      </c>
      <c r="N146" s="148"/>
    </row>
    <row r="147" spans="1:14" ht="12.75">
      <c r="A147" s="240">
        <v>52</v>
      </c>
      <c r="B147" s="151" t="s">
        <v>172</v>
      </c>
      <c r="C147" s="266">
        <v>1163.18</v>
      </c>
      <c r="D147" s="164">
        <v>7.4</v>
      </c>
      <c r="E147" s="164">
        <v>6.88</v>
      </c>
      <c r="F147" s="168">
        <f t="shared" si="7"/>
        <v>0.8</v>
      </c>
      <c r="G147" s="164">
        <v>6.08</v>
      </c>
      <c r="H147" s="100">
        <v>0.74</v>
      </c>
      <c r="I147" s="163">
        <v>0</v>
      </c>
      <c r="J147" s="124"/>
      <c r="K147" s="124">
        <v>2.19</v>
      </c>
      <c r="L147" s="100">
        <f>F147+G147+I147+K147</f>
        <v>9.07</v>
      </c>
      <c r="M147" s="124">
        <f>L147+D147</f>
        <v>16.47</v>
      </c>
      <c r="N147" s="148"/>
    </row>
    <row r="148" spans="1:14" ht="12.75">
      <c r="A148" s="241"/>
      <c r="B148" s="151" t="s">
        <v>171</v>
      </c>
      <c r="C148" s="267"/>
      <c r="D148" s="160">
        <v>7.4</v>
      </c>
      <c r="E148" s="160">
        <v>6.88</v>
      </c>
      <c r="F148" s="168">
        <f t="shared" si="7"/>
        <v>0.8</v>
      </c>
      <c r="G148" s="160">
        <v>6.88</v>
      </c>
      <c r="H148" s="160">
        <v>0.74</v>
      </c>
      <c r="I148" s="161">
        <v>0</v>
      </c>
      <c r="J148" s="160"/>
      <c r="K148" s="160">
        <v>2.19</v>
      </c>
      <c r="L148" s="160">
        <f>G148+K148</f>
        <v>9.07</v>
      </c>
      <c r="M148" s="160">
        <f>L148+D148</f>
        <v>16.47</v>
      </c>
      <c r="N148" s="148"/>
    </row>
    <row r="149" spans="1:14" ht="12.75">
      <c r="A149" s="240">
        <v>53</v>
      </c>
      <c r="B149" s="151" t="s">
        <v>170</v>
      </c>
      <c r="C149" s="272">
        <v>947.44</v>
      </c>
      <c r="D149" s="160">
        <v>7.44</v>
      </c>
      <c r="E149" s="164">
        <v>6.1</v>
      </c>
      <c r="F149" s="168">
        <f t="shared" si="7"/>
        <v>0.8</v>
      </c>
      <c r="G149" s="124">
        <v>6.1</v>
      </c>
      <c r="H149" s="100"/>
      <c r="I149" s="103">
        <v>0</v>
      </c>
      <c r="J149" s="124"/>
      <c r="K149" s="100">
        <v>2.19</v>
      </c>
      <c r="L149" s="100">
        <f>G149+K149</f>
        <v>8.29</v>
      </c>
      <c r="M149" s="100">
        <f>D149+L149</f>
        <v>15.73</v>
      </c>
      <c r="N149" s="148"/>
    </row>
    <row r="150" spans="1:14" ht="12.75">
      <c r="A150" s="241"/>
      <c r="B150" s="151" t="s">
        <v>127</v>
      </c>
      <c r="C150" s="273"/>
      <c r="D150" s="160">
        <v>7.44</v>
      </c>
      <c r="E150" s="164">
        <v>6.1</v>
      </c>
      <c r="F150" s="168">
        <f t="shared" si="7"/>
        <v>0.8</v>
      </c>
      <c r="G150" s="124">
        <v>5.3</v>
      </c>
      <c r="H150" s="100"/>
      <c r="I150" s="103">
        <v>0</v>
      </c>
      <c r="J150" s="124"/>
      <c r="K150" s="100">
        <v>2.19</v>
      </c>
      <c r="L150" s="100">
        <f>G150+K150+F150</f>
        <v>8.290000000000001</v>
      </c>
      <c r="M150" s="100">
        <f>D150+L150</f>
        <v>15.73</v>
      </c>
      <c r="N150" s="148"/>
    </row>
    <row r="151" spans="1:14" ht="12.75">
      <c r="A151" s="96">
        <v>54</v>
      </c>
      <c r="B151" s="151" t="s">
        <v>101</v>
      </c>
      <c r="C151" s="152">
        <v>1231.9</v>
      </c>
      <c r="D151" s="160">
        <v>7.4</v>
      </c>
      <c r="E151" s="164">
        <v>6.88</v>
      </c>
      <c r="F151" s="168">
        <f t="shared" si="7"/>
        <v>0.8</v>
      </c>
      <c r="G151" s="164">
        <v>6.08</v>
      </c>
      <c r="H151" s="100">
        <v>0.74</v>
      </c>
      <c r="I151" s="103">
        <v>0</v>
      </c>
      <c r="J151" s="124"/>
      <c r="K151" s="100">
        <v>2.19</v>
      </c>
      <c r="L151" s="100">
        <f>G151+F151+K151</f>
        <v>9.07</v>
      </c>
      <c r="M151" s="100">
        <f>L151+D151</f>
        <v>16.47</v>
      </c>
      <c r="N151" s="148"/>
    </row>
    <row r="152" spans="1:14" ht="12.75">
      <c r="A152" s="96">
        <v>55</v>
      </c>
      <c r="B152" s="151" t="s">
        <v>102</v>
      </c>
      <c r="C152" s="152">
        <v>2003.36</v>
      </c>
      <c r="D152" s="160">
        <v>7.4</v>
      </c>
      <c r="E152" s="164">
        <v>6.88</v>
      </c>
      <c r="F152" s="168">
        <f t="shared" si="7"/>
        <v>0.8</v>
      </c>
      <c r="G152" s="164">
        <v>6.08</v>
      </c>
      <c r="H152" s="100">
        <v>0.74</v>
      </c>
      <c r="I152" s="103">
        <v>0.53</v>
      </c>
      <c r="J152" s="124"/>
      <c r="K152" s="100">
        <v>2.19</v>
      </c>
      <c r="L152" s="100">
        <f>G152+I152+K152+F152</f>
        <v>9.600000000000001</v>
      </c>
      <c r="M152" s="100">
        <f>L152+D152</f>
        <v>17</v>
      </c>
      <c r="N152" s="148"/>
    </row>
    <row r="153" spans="1:14" ht="12.75">
      <c r="A153" s="240">
        <v>56</v>
      </c>
      <c r="B153" s="151" t="s">
        <v>163</v>
      </c>
      <c r="C153" s="266">
        <v>3143.21</v>
      </c>
      <c r="D153" s="160">
        <v>7.4</v>
      </c>
      <c r="E153" s="164">
        <v>6.88</v>
      </c>
      <c r="F153" s="168">
        <f t="shared" si="7"/>
        <v>0.8</v>
      </c>
      <c r="G153" s="124">
        <v>6.08</v>
      </c>
      <c r="H153" s="100">
        <v>0.74</v>
      </c>
      <c r="I153" s="103">
        <v>0.53</v>
      </c>
      <c r="J153" s="124"/>
      <c r="K153" s="100">
        <v>2.19</v>
      </c>
      <c r="L153" s="100">
        <f>G153+I153+J153+K153+F153</f>
        <v>9.600000000000001</v>
      </c>
      <c r="M153" s="100">
        <f>L153+D153</f>
        <v>17</v>
      </c>
      <c r="N153" s="148"/>
    </row>
    <row r="154" spans="1:14" ht="12.75">
      <c r="A154" s="241"/>
      <c r="B154" s="151" t="s">
        <v>164</v>
      </c>
      <c r="C154" s="267"/>
      <c r="D154" s="160">
        <v>7.4</v>
      </c>
      <c r="E154" s="164">
        <v>6.88</v>
      </c>
      <c r="F154" s="168">
        <f t="shared" si="7"/>
        <v>0.8</v>
      </c>
      <c r="G154" s="124">
        <v>6.88</v>
      </c>
      <c r="H154" s="100">
        <v>0.74</v>
      </c>
      <c r="I154" s="103">
        <v>0.53</v>
      </c>
      <c r="J154" s="124"/>
      <c r="K154" s="100">
        <v>2.19</v>
      </c>
      <c r="L154" s="100">
        <f>G154+I154+J154+K154</f>
        <v>9.6</v>
      </c>
      <c r="M154" s="100">
        <f>D154+G154+I154+J154+K154</f>
        <v>17</v>
      </c>
      <c r="N154" s="148"/>
    </row>
    <row r="155" spans="1:22" s="170" customFormat="1" ht="12.75">
      <c r="A155" s="198">
        <v>57</v>
      </c>
      <c r="B155" s="149" t="s">
        <v>103</v>
      </c>
      <c r="C155" s="199">
        <v>1702.64</v>
      </c>
      <c r="D155" s="160">
        <v>7.41</v>
      </c>
      <c r="E155" s="164">
        <v>8.4</v>
      </c>
      <c r="F155" s="200">
        <f t="shared" si="7"/>
        <v>0.8</v>
      </c>
      <c r="G155" s="164">
        <v>7.6</v>
      </c>
      <c r="H155" s="160">
        <v>0.74</v>
      </c>
      <c r="I155" s="161">
        <v>0</v>
      </c>
      <c r="J155" s="164"/>
      <c r="K155" s="160">
        <v>2.19</v>
      </c>
      <c r="L155" s="160">
        <f>G155+K155+F155</f>
        <v>10.59</v>
      </c>
      <c r="M155" s="160">
        <f>D155+L155</f>
        <v>18</v>
      </c>
      <c r="N155" s="166"/>
      <c r="O155" s="162"/>
      <c r="P155" s="162"/>
      <c r="Q155" s="162"/>
      <c r="R155" s="162"/>
      <c r="S155" s="162"/>
      <c r="T155" s="162"/>
      <c r="U155" s="162"/>
      <c r="V155" s="162"/>
    </row>
    <row r="156" spans="1:22" ht="12.75">
      <c r="A156" s="240">
        <v>58</v>
      </c>
      <c r="B156" s="151" t="s">
        <v>165</v>
      </c>
      <c r="C156" s="266">
        <v>3174.02</v>
      </c>
      <c r="D156" s="100">
        <v>7.4</v>
      </c>
      <c r="E156" s="124">
        <v>6.88</v>
      </c>
      <c r="F156" s="168">
        <f t="shared" si="7"/>
        <v>0.8</v>
      </c>
      <c r="G156" s="124">
        <v>6.88</v>
      </c>
      <c r="H156" s="100">
        <v>0.74</v>
      </c>
      <c r="I156" s="103">
        <v>0.53</v>
      </c>
      <c r="J156" s="124"/>
      <c r="K156" s="100">
        <v>2.19</v>
      </c>
      <c r="L156" s="100">
        <f>G156+I156+J156+K156</f>
        <v>9.6</v>
      </c>
      <c r="M156" s="100">
        <f>D156+G156+I156+J156+K156</f>
        <v>17</v>
      </c>
      <c r="N156" s="166"/>
      <c r="O156" s="162"/>
      <c r="P156" s="162"/>
      <c r="Q156" s="162"/>
      <c r="R156" s="162"/>
      <c r="S156" s="162"/>
      <c r="T156" s="162"/>
      <c r="U156" s="162"/>
      <c r="V156" s="162"/>
    </row>
    <row r="157" spans="1:22" ht="12.75">
      <c r="A157" s="241"/>
      <c r="B157" s="151" t="s">
        <v>166</v>
      </c>
      <c r="C157" s="267"/>
      <c r="D157" s="100">
        <v>7.4</v>
      </c>
      <c r="E157" s="124">
        <v>6.88</v>
      </c>
      <c r="F157" s="168">
        <f t="shared" si="7"/>
        <v>0.8</v>
      </c>
      <c r="G157" s="124">
        <v>6.08</v>
      </c>
      <c r="H157" s="100">
        <v>0.74</v>
      </c>
      <c r="I157" s="103">
        <v>0.53</v>
      </c>
      <c r="J157" s="124"/>
      <c r="K157" s="100">
        <v>2.19</v>
      </c>
      <c r="L157" s="100">
        <f>G157+I157+J157+K157+F157</f>
        <v>9.600000000000001</v>
      </c>
      <c r="M157" s="100">
        <f>L157+D157</f>
        <v>17</v>
      </c>
      <c r="N157" s="166"/>
      <c r="O157" s="162"/>
      <c r="P157" s="162"/>
      <c r="Q157" s="162"/>
      <c r="R157" s="162"/>
      <c r="S157" s="162"/>
      <c r="T157" s="162"/>
      <c r="U157" s="162"/>
      <c r="V157" s="162"/>
    </row>
    <row r="158" spans="1:22" s="170" customFormat="1" ht="12.75">
      <c r="A158" s="198">
        <v>59</v>
      </c>
      <c r="B158" s="149" t="s">
        <v>104</v>
      </c>
      <c r="C158" s="199">
        <v>1573.87</v>
      </c>
      <c r="D158" s="160">
        <v>7.66</v>
      </c>
      <c r="E158" s="164">
        <v>7.8</v>
      </c>
      <c r="F158" s="200">
        <f t="shared" si="7"/>
        <v>0.8</v>
      </c>
      <c r="G158" s="164">
        <v>7</v>
      </c>
      <c r="H158" s="160">
        <v>0.74</v>
      </c>
      <c r="I158" s="161">
        <v>0</v>
      </c>
      <c r="J158" s="164"/>
      <c r="K158" s="160">
        <v>2.19</v>
      </c>
      <c r="L158" s="160">
        <f aca="true" t="shared" si="8" ref="L158:L163">G158+K158+F158</f>
        <v>9.99</v>
      </c>
      <c r="M158" s="160">
        <f aca="true" t="shared" si="9" ref="M158:M163">L158+D158</f>
        <v>17.65</v>
      </c>
      <c r="N158" s="166"/>
      <c r="O158" s="162"/>
      <c r="P158" s="162"/>
      <c r="Q158" s="162"/>
      <c r="R158" s="162"/>
      <c r="S158" s="162"/>
      <c r="T158" s="162"/>
      <c r="U158" s="162"/>
      <c r="V158" s="162"/>
    </row>
    <row r="159" spans="1:14" ht="12.75">
      <c r="A159" s="96">
        <v>60</v>
      </c>
      <c r="B159" s="151" t="s">
        <v>105</v>
      </c>
      <c r="C159" s="152">
        <v>1252.44</v>
      </c>
      <c r="D159" s="100">
        <v>7.4</v>
      </c>
      <c r="E159" s="124">
        <v>6.88</v>
      </c>
      <c r="F159" s="168">
        <f t="shared" si="7"/>
        <v>0.8</v>
      </c>
      <c r="G159" s="124">
        <v>6.08</v>
      </c>
      <c r="H159" s="100">
        <v>0.74</v>
      </c>
      <c r="I159" s="103">
        <v>0</v>
      </c>
      <c r="J159" s="124"/>
      <c r="K159" s="100">
        <v>2.19</v>
      </c>
      <c r="L159" s="100">
        <f t="shared" si="8"/>
        <v>9.07</v>
      </c>
      <c r="M159" s="100">
        <f t="shared" si="9"/>
        <v>16.47</v>
      </c>
      <c r="N159" s="148"/>
    </row>
    <row r="160" spans="1:14" ht="12.75">
      <c r="A160" s="96">
        <v>61</v>
      </c>
      <c r="B160" s="151" t="s">
        <v>106</v>
      </c>
      <c r="C160" s="152">
        <v>905.11</v>
      </c>
      <c r="D160" s="100">
        <v>7.4</v>
      </c>
      <c r="E160" s="124">
        <v>6.88</v>
      </c>
      <c r="F160" s="168">
        <f t="shared" si="7"/>
        <v>0.8</v>
      </c>
      <c r="G160" s="124">
        <v>6.08</v>
      </c>
      <c r="H160" s="100">
        <v>0.74</v>
      </c>
      <c r="I160" s="103">
        <v>0</v>
      </c>
      <c r="J160" s="124"/>
      <c r="K160" s="100">
        <v>2.19</v>
      </c>
      <c r="L160" s="100">
        <f t="shared" si="8"/>
        <v>9.07</v>
      </c>
      <c r="M160" s="100">
        <f t="shared" si="9"/>
        <v>16.47</v>
      </c>
      <c r="N160" s="148"/>
    </row>
    <row r="161" spans="1:14" ht="12.75">
      <c r="A161" s="96">
        <v>62</v>
      </c>
      <c r="B161" s="151" t="s">
        <v>107</v>
      </c>
      <c r="C161" s="152">
        <v>667.4</v>
      </c>
      <c r="D161" s="100">
        <v>7.4</v>
      </c>
      <c r="E161" s="124">
        <v>6.88</v>
      </c>
      <c r="F161" s="168">
        <f t="shared" si="7"/>
        <v>0.8</v>
      </c>
      <c r="G161" s="124">
        <v>6.08</v>
      </c>
      <c r="H161" s="100">
        <v>0.74</v>
      </c>
      <c r="I161" s="103">
        <v>0</v>
      </c>
      <c r="J161" s="124"/>
      <c r="K161" s="100">
        <v>2.19</v>
      </c>
      <c r="L161" s="100">
        <f t="shared" si="8"/>
        <v>9.07</v>
      </c>
      <c r="M161" s="100">
        <f t="shared" si="9"/>
        <v>16.47</v>
      </c>
      <c r="N161" s="148"/>
    </row>
    <row r="162" spans="1:14" ht="12.75">
      <c r="A162" s="96">
        <v>63</v>
      </c>
      <c r="B162" s="151" t="s">
        <v>108</v>
      </c>
      <c r="C162" s="152">
        <v>882.6</v>
      </c>
      <c r="D162" s="100">
        <v>7.4</v>
      </c>
      <c r="E162" s="124">
        <v>6.88</v>
      </c>
      <c r="F162" s="168">
        <f t="shared" si="7"/>
        <v>0.8</v>
      </c>
      <c r="G162" s="124">
        <v>6.08</v>
      </c>
      <c r="H162" s="100">
        <v>0.74</v>
      </c>
      <c r="I162" s="103">
        <v>0</v>
      </c>
      <c r="J162" s="124"/>
      <c r="K162" s="100">
        <v>2.19</v>
      </c>
      <c r="L162" s="100">
        <f t="shared" si="8"/>
        <v>9.07</v>
      </c>
      <c r="M162" s="100">
        <f t="shared" si="9"/>
        <v>16.47</v>
      </c>
      <c r="N162" s="148"/>
    </row>
    <row r="163" spans="1:14" ht="12.75">
      <c r="A163" s="96">
        <v>64</v>
      </c>
      <c r="B163" s="151" t="s">
        <v>109</v>
      </c>
      <c r="C163" s="152">
        <v>918.1</v>
      </c>
      <c r="D163" s="100">
        <v>7.4</v>
      </c>
      <c r="E163" s="124">
        <v>6.88</v>
      </c>
      <c r="F163" s="168">
        <f t="shared" si="7"/>
        <v>0.8</v>
      </c>
      <c r="G163" s="124">
        <v>6.08</v>
      </c>
      <c r="H163" s="100">
        <v>0.74</v>
      </c>
      <c r="I163" s="103">
        <v>0</v>
      </c>
      <c r="J163" s="124"/>
      <c r="K163" s="100">
        <v>2.19</v>
      </c>
      <c r="L163" s="100">
        <f t="shared" si="8"/>
        <v>9.07</v>
      </c>
      <c r="M163" s="100">
        <f t="shared" si="9"/>
        <v>16.47</v>
      </c>
      <c r="N163" s="148"/>
    </row>
    <row r="164" spans="1:14" ht="12.75">
      <c r="A164" s="96">
        <v>65</v>
      </c>
      <c r="B164" s="151" t="s">
        <v>110</v>
      </c>
      <c r="C164" s="152">
        <v>1363.8</v>
      </c>
      <c r="D164" s="100">
        <v>7.44</v>
      </c>
      <c r="E164" s="124">
        <v>6.1</v>
      </c>
      <c r="F164" s="168">
        <f t="shared" si="7"/>
        <v>0.8</v>
      </c>
      <c r="G164" s="124">
        <v>6.1</v>
      </c>
      <c r="H164" s="100"/>
      <c r="I164" s="103">
        <v>0.53</v>
      </c>
      <c r="J164" s="124"/>
      <c r="K164" s="100">
        <v>2.19</v>
      </c>
      <c r="L164" s="100">
        <f>G164+I164+J164+K164</f>
        <v>8.82</v>
      </c>
      <c r="M164" s="100">
        <f>D164+G164+I164+J164+K164</f>
        <v>16.259999999999998</v>
      </c>
      <c r="N164" s="148"/>
    </row>
    <row r="165" spans="1:14" ht="12.75">
      <c r="A165" s="96">
        <v>66</v>
      </c>
      <c r="B165" s="151" t="s">
        <v>111</v>
      </c>
      <c r="C165" s="152">
        <v>3176.96</v>
      </c>
      <c r="D165" s="100">
        <v>7.44</v>
      </c>
      <c r="E165" s="124">
        <v>6.1</v>
      </c>
      <c r="F165" s="168">
        <f t="shared" si="7"/>
        <v>0.8</v>
      </c>
      <c r="G165" s="124">
        <v>5.3</v>
      </c>
      <c r="H165" s="100"/>
      <c r="I165" s="103">
        <v>0</v>
      </c>
      <c r="J165" s="124"/>
      <c r="K165" s="100">
        <v>2.19</v>
      </c>
      <c r="L165" s="100">
        <f>G165+I165+J165+K165+F165</f>
        <v>8.290000000000001</v>
      </c>
      <c r="M165" s="100">
        <f>L165+D165</f>
        <v>15.73</v>
      </c>
      <c r="N165" s="148"/>
    </row>
    <row r="166" spans="1:14" ht="12.75">
      <c r="A166" s="96">
        <v>67</v>
      </c>
      <c r="B166" s="151" t="s">
        <v>112</v>
      </c>
      <c r="C166" s="152">
        <v>3010.31</v>
      </c>
      <c r="D166" s="100">
        <v>7.44</v>
      </c>
      <c r="E166" s="124">
        <v>6.1</v>
      </c>
      <c r="F166" s="168">
        <f t="shared" si="7"/>
        <v>0.8</v>
      </c>
      <c r="G166" s="124">
        <v>6.1</v>
      </c>
      <c r="H166" s="100"/>
      <c r="I166" s="103">
        <v>0.53</v>
      </c>
      <c r="J166" s="124"/>
      <c r="K166" s="100">
        <v>2.19</v>
      </c>
      <c r="L166" s="100">
        <f>G166+I166+J166+K166</f>
        <v>8.82</v>
      </c>
      <c r="M166" s="100">
        <f>L166+D166</f>
        <v>16.26</v>
      </c>
      <c r="N166" s="148"/>
    </row>
    <row r="167" spans="1:14" ht="12.75">
      <c r="A167" s="96">
        <v>68</v>
      </c>
      <c r="B167" s="151" t="s">
        <v>115</v>
      </c>
      <c r="C167" s="158">
        <v>1009.84</v>
      </c>
      <c r="D167" s="100">
        <v>1.5</v>
      </c>
      <c r="E167" s="124">
        <v>10.78</v>
      </c>
      <c r="F167" s="124">
        <v>1.45</v>
      </c>
      <c r="G167" s="124">
        <v>10.78</v>
      </c>
      <c r="H167" s="100"/>
      <c r="I167" s="103">
        <v>0.53</v>
      </c>
      <c r="J167" s="124"/>
      <c r="K167" s="100">
        <v>2.19</v>
      </c>
      <c r="L167" s="100">
        <f>G167+I167+K167</f>
        <v>13.499999999999998</v>
      </c>
      <c r="M167" s="100">
        <f>L167+D167</f>
        <v>14.999999999999998</v>
      </c>
      <c r="N167" s="148"/>
    </row>
    <row r="168" spans="1:14" ht="12.75">
      <c r="A168" s="117"/>
      <c r="B168" s="128" t="s">
        <v>64</v>
      </c>
      <c r="C168" s="129">
        <f>SUM(C71:C167)</f>
        <v>169485.38999999996</v>
      </c>
      <c r="D168" s="157"/>
      <c r="E168" s="157"/>
      <c r="F168" s="157"/>
      <c r="G168" s="117"/>
      <c r="H168" s="117"/>
      <c r="I168" s="169"/>
      <c r="J168" s="117"/>
      <c r="K168" s="117"/>
      <c r="L168" s="117"/>
      <c r="M168" s="117"/>
      <c r="N168" s="148"/>
    </row>
    <row r="169" ht="12.75">
      <c r="N169" s="148"/>
    </row>
    <row r="170" spans="2:14" ht="12.75">
      <c r="B170" s="159"/>
      <c r="N170" s="148"/>
    </row>
    <row r="171" ht="12.75">
      <c r="N171" s="148"/>
    </row>
    <row r="172" spans="2:14" ht="12.75">
      <c r="B172" s="5" t="s">
        <v>126</v>
      </c>
      <c r="N172" s="148"/>
    </row>
    <row r="173" ht="12.75">
      <c r="N173" s="148"/>
    </row>
    <row r="174" ht="12.75">
      <c r="N174" s="148"/>
    </row>
    <row r="175" ht="12.75">
      <c r="N175" s="148"/>
    </row>
    <row r="176" ht="12.75">
      <c r="N176" s="148"/>
    </row>
    <row r="177" ht="12.75">
      <c r="N177" s="148"/>
    </row>
    <row r="178" ht="12.75">
      <c r="N178" s="148"/>
    </row>
    <row r="179" ht="12.75">
      <c r="N179" s="148"/>
    </row>
    <row r="180" ht="12.75">
      <c r="N180" s="148"/>
    </row>
    <row r="181" ht="12.75">
      <c r="N181" s="148"/>
    </row>
    <row r="182" ht="12.75">
      <c r="N182" s="148"/>
    </row>
    <row r="183" ht="12.75">
      <c r="N183" s="148"/>
    </row>
    <row r="184" ht="12.75">
      <c r="N184" s="148"/>
    </row>
    <row r="185" ht="12.75">
      <c r="N185" s="148"/>
    </row>
    <row r="186" ht="12.75">
      <c r="N186" s="148"/>
    </row>
    <row r="187" ht="12.75">
      <c r="N187" s="148"/>
    </row>
    <row r="188" ht="12.75">
      <c r="N188" s="148"/>
    </row>
    <row r="189" ht="12.75">
      <c r="N189" s="148"/>
    </row>
    <row r="190" ht="12.75">
      <c r="N190" s="148"/>
    </row>
    <row r="191" ht="12.75">
      <c r="N191" s="148"/>
    </row>
    <row r="192" ht="12.75">
      <c r="N192" s="148"/>
    </row>
    <row r="193" ht="12.75">
      <c r="N193" s="148"/>
    </row>
    <row r="194" ht="12.75">
      <c r="N194" s="148"/>
    </row>
    <row r="195" ht="12.75">
      <c r="N195" s="148"/>
    </row>
    <row r="196" ht="12.75">
      <c r="N196" s="148"/>
    </row>
    <row r="197" ht="12.75">
      <c r="N197" s="148"/>
    </row>
    <row r="198" ht="12.75">
      <c r="N198" s="148"/>
    </row>
    <row r="199" ht="12.75">
      <c r="N199" s="148"/>
    </row>
    <row r="200" ht="12.75">
      <c r="N200" s="148"/>
    </row>
    <row r="201" ht="12.75">
      <c r="N201" s="148"/>
    </row>
    <row r="202" ht="12.75">
      <c r="N202" s="148"/>
    </row>
    <row r="203" ht="12.75">
      <c r="N203" s="148"/>
    </row>
    <row r="204" ht="12.75">
      <c r="N204" s="148"/>
    </row>
    <row r="205" ht="12.75">
      <c r="N205" s="148"/>
    </row>
    <row r="206" ht="12.75">
      <c r="N206" s="148"/>
    </row>
    <row r="207" ht="12.75">
      <c r="N207" s="148"/>
    </row>
    <row r="208" ht="12.75">
      <c r="N208" s="148"/>
    </row>
    <row r="209" ht="12.75">
      <c r="N209" s="148"/>
    </row>
    <row r="210" ht="12.75">
      <c r="N210" s="148"/>
    </row>
    <row r="211" ht="12.75">
      <c r="N211" s="148"/>
    </row>
    <row r="212" ht="12.75">
      <c r="N212" s="148"/>
    </row>
    <row r="213" ht="12.75">
      <c r="N213" s="148"/>
    </row>
    <row r="214" ht="12.75">
      <c r="N214" s="148"/>
    </row>
    <row r="215" ht="12.75">
      <c r="N215" s="148"/>
    </row>
    <row r="216" ht="12.75">
      <c r="N216" s="148"/>
    </row>
    <row r="217" ht="12.75">
      <c r="N217" s="148"/>
    </row>
    <row r="218" ht="12.75">
      <c r="N218" s="148"/>
    </row>
    <row r="219" ht="12.75">
      <c r="N219" s="148"/>
    </row>
    <row r="220" ht="12.75">
      <c r="N220" s="148"/>
    </row>
    <row r="221" ht="12.75">
      <c r="N221" s="148"/>
    </row>
    <row r="222" ht="12.75">
      <c r="N222" s="148"/>
    </row>
    <row r="223" ht="12.75">
      <c r="N223" s="148"/>
    </row>
    <row r="224" ht="12.75">
      <c r="N224" s="148"/>
    </row>
    <row r="225" ht="12.75">
      <c r="N225" s="148"/>
    </row>
    <row r="226" ht="12.75">
      <c r="N226" s="148"/>
    </row>
    <row r="227" ht="12.75">
      <c r="N227" s="148"/>
    </row>
    <row r="228" ht="12.75">
      <c r="N228" s="148"/>
    </row>
    <row r="229" ht="12.75">
      <c r="N229" s="148"/>
    </row>
    <row r="230" ht="12.75">
      <c r="N230" s="148"/>
    </row>
    <row r="231" ht="12.75">
      <c r="N231" s="148"/>
    </row>
    <row r="232" ht="12.75">
      <c r="N232" s="148"/>
    </row>
    <row r="233" ht="12.75">
      <c r="N233" s="148"/>
    </row>
    <row r="234" ht="12.75">
      <c r="N234" s="148"/>
    </row>
    <row r="235" ht="12.75">
      <c r="N235" s="148"/>
    </row>
    <row r="236" ht="12.75">
      <c r="N236" s="148"/>
    </row>
    <row r="237" ht="12.75">
      <c r="N237" s="148"/>
    </row>
    <row r="238" ht="12.75">
      <c r="N238" s="148"/>
    </row>
    <row r="239" ht="12.75">
      <c r="N239" s="148"/>
    </row>
    <row r="240" ht="12.75">
      <c r="N240" s="148"/>
    </row>
    <row r="241" ht="12.75">
      <c r="N241" s="148"/>
    </row>
    <row r="242" ht="12.75">
      <c r="N242" s="148"/>
    </row>
    <row r="243" ht="12.75">
      <c r="N243" s="148"/>
    </row>
    <row r="244" ht="12.75">
      <c r="N244" s="148"/>
    </row>
    <row r="245" ht="12.75">
      <c r="N245" s="148"/>
    </row>
    <row r="246" ht="12.75">
      <c r="N246" s="148"/>
    </row>
    <row r="247" ht="12.75">
      <c r="N247" s="148"/>
    </row>
    <row r="248" ht="12.75">
      <c r="N248" s="148"/>
    </row>
    <row r="249" ht="12.75">
      <c r="N249" s="148"/>
    </row>
    <row r="250" ht="12.75">
      <c r="N250" s="148"/>
    </row>
    <row r="251" ht="12.75">
      <c r="N251" s="148"/>
    </row>
    <row r="252" ht="12.75">
      <c r="N252" s="148"/>
    </row>
    <row r="253" ht="12.75">
      <c r="N253" s="148"/>
    </row>
    <row r="254" ht="12.75">
      <c r="N254" s="148"/>
    </row>
    <row r="255" ht="12.75">
      <c r="N255" s="148"/>
    </row>
    <row r="256" ht="12.75">
      <c r="N256" s="148"/>
    </row>
    <row r="257" ht="12.75">
      <c r="N257" s="148"/>
    </row>
    <row r="258" ht="12.75">
      <c r="N258" s="148"/>
    </row>
    <row r="259" ht="12.75">
      <c r="N259" s="148"/>
    </row>
    <row r="260" ht="12.75">
      <c r="N260" s="148"/>
    </row>
    <row r="261" ht="12.75">
      <c r="N261" s="148"/>
    </row>
  </sheetData>
  <mergeCells count="85">
    <mergeCell ref="C143:C144"/>
    <mergeCell ref="C149:C150"/>
    <mergeCell ref="C153:C154"/>
    <mergeCell ref="C156:C157"/>
    <mergeCell ref="C147:C148"/>
    <mergeCell ref="C109:C110"/>
    <mergeCell ref="C111:C112"/>
    <mergeCell ref="C117:C118"/>
    <mergeCell ref="C119:C120"/>
    <mergeCell ref="A119:A120"/>
    <mergeCell ref="A143:A144"/>
    <mergeCell ref="A149:A150"/>
    <mergeCell ref="C71:C72"/>
    <mergeCell ref="A102:A103"/>
    <mergeCell ref="C102:C103"/>
    <mergeCell ref="A105:A106"/>
    <mergeCell ref="C105:C106"/>
    <mergeCell ref="C135:C136"/>
    <mergeCell ref="A109:A110"/>
    <mergeCell ref="E69:E70"/>
    <mergeCell ref="A117:A118"/>
    <mergeCell ref="A156:A157"/>
    <mergeCell ref="A153:A154"/>
    <mergeCell ref="A111:A112"/>
    <mergeCell ref="A137:A138"/>
    <mergeCell ref="C137:C138"/>
    <mergeCell ref="A140:A141"/>
    <mergeCell ref="C140:C141"/>
    <mergeCell ref="A135:A136"/>
    <mergeCell ref="A100:A101"/>
    <mergeCell ref="A82:A83"/>
    <mergeCell ref="C82:C83"/>
    <mergeCell ref="A84:A87"/>
    <mergeCell ref="C84:C87"/>
    <mergeCell ref="A88:A93"/>
    <mergeCell ref="C88:C93"/>
    <mergeCell ref="A95:A96"/>
    <mergeCell ref="C95:C96"/>
    <mergeCell ref="C100:C101"/>
    <mergeCell ref="A76:A77"/>
    <mergeCell ref="C76:C77"/>
    <mergeCell ref="A78:A79"/>
    <mergeCell ref="C78:C79"/>
    <mergeCell ref="A73:A74"/>
    <mergeCell ref="C73:C74"/>
    <mergeCell ref="L68:L70"/>
    <mergeCell ref="A68:A70"/>
    <mergeCell ref="B68:B70"/>
    <mergeCell ref="C68:C70"/>
    <mergeCell ref="D68:D70"/>
    <mergeCell ref="E68:K68"/>
    <mergeCell ref="F69:F70"/>
    <mergeCell ref="A71:A72"/>
    <mergeCell ref="M68:M70"/>
    <mergeCell ref="G69:G70"/>
    <mergeCell ref="H69:H70"/>
    <mergeCell ref="I69:I70"/>
    <mergeCell ref="J69:J70"/>
    <mergeCell ref="K69:K70"/>
    <mergeCell ref="A51:A52"/>
    <mergeCell ref="A53:A55"/>
    <mergeCell ref="A56:A57"/>
    <mergeCell ref="A67:M67"/>
    <mergeCell ref="A44:A45"/>
    <mergeCell ref="A46:A48"/>
    <mergeCell ref="C46:C48"/>
    <mergeCell ref="A49:A50"/>
    <mergeCell ref="A34:A36"/>
    <mergeCell ref="C34:C36"/>
    <mergeCell ref="A37:A40"/>
    <mergeCell ref="C37:C39"/>
    <mergeCell ref="A18:A20"/>
    <mergeCell ref="C18:C20"/>
    <mergeCell ref="A31:A33"/>
    <mergeCell ref="C31:C33"/>
    <mergeCell ref="A147:A148"/>
    <mergeCell ref="A2:A5"/>
    <mergeCell ref="B2:B5"/>
    <mergeCell ref="C2:C5"/>
    <mergeCell ref="A6:A7"/>
    <mergeCell ref="A8:A9"/>
    <mergeCell ref="A10:A12"/>
    <mergeCell ref="C10:C11"/>
    <mergeCell ref="A13:A14"/>
    <mergeCell ref="A16:A17"/>
  </mergeCells>
  <printOptions horizontalCentered="1"/>
  <pageMargins left="0.3937007874015748" right="0" top="0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gerasimova.a</cp:lastModifiedBy>
  <cp:lastPrinted>2012-02-17T08:20:33Z</cp:lastPrinted>
  <dcterms:created xsi:type="dcterms:W3CDTF">1996-10-08T23:32:33Z</dcterms:created>
  <dcterms:modified xsi:type="dcterms:W3CDTF">2012-03-06T07:42:13Z</dcterms:modified>
  <cp:category/>
  <cp:version/>
  <cp:contentType/>
  <cp:contentStatus/>
</cp:coreProperties>
</file>